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28" windowHeight="6588" firstSheet="1" activeTab="1"/>
  </bookViews>
  <sheets>
    <sheet name="FY2004" sheetId="1" r:id="rId1"/>
    <sheet name="FY2011" sheetId="2" r:id="rId2"/>
  </sheets>
  <definedNames>
    <definedName name="_xlnm.Print_Area" localSheetId="0">'FY2004'!$A$1:$I$74</definedName>
    <definedName name="_xlnm.Print_Area" localSheetId="1">'FY2011'!$B$2:$I$43</definedName>
  </definedNames>
  <calcPr fullCalcOnLoad="1"/>
</workbook>
</file>

<file path=xl/comments2.xml><?xml version="1.0" encoding="utf-8"?>
<comments xmlns="http://schemas.openxmlformats.org/spreadsheetml/2006/main">
  <authors>
    <author>luke</author>
    <author>UOG</author>
  </authors>
  <commentList>
    <comment ref="G41" authorId="0">
      <text>
        <r>
          <rPr>
            <b/>
            <sz val="8"/>
            <rFont val="Tahoma"/>
            <family val="0"/>
          </rPr>
          <t>luke:</t>
        </r>
        <r>
          <rPr>
            <sz val="8"/>
            <rFont val="Tahoma"/>
            <family val="0"/>
          </rPr>
          <t xml:space="preserve">
effective PPE 10.9.10
</t>
        </r>
      </text>
    </comment>
    <comment ref="F42" authorId="1">
      <text>
        <r>
          <rPr>
            <b/>
            <sz val="9"/>
            <rFont val="Tahoma"/>
            <family val="0"/>
          </rPr>
          <t>UOG:</t>
        </r>
        <r>
          <rPr>
            <sz val="9"/>
            <rFont val="Tahoma"/>
            <family val="0"/>
          </rPr>
          <t xml:space="preserve">
effective CY 2011
</t>
        </r>
      </text>
    </comment>
    <comment ref="G37" authorId="1">
      <text>
        <r>
          <rPr>
            <b/>
            <sz val="9"/>
            <rFont val="Tahoma"/>
            <family val="0"/>
          </rPr>
          <t>UOG:</t>
        </r>
        <r>
          <rPr>
            <sz val="9"/>
            <rFont val="Tahoma"/>
            <family val="0"/>
          </rPr>
          <t xml:space="preserve">
effective PPE 6.18.11</t>
        </r>
      </text>
    </comment>
    <comment ref="G36" authorId="1">
      <text>
        <r>
          <rPr>
            <b/>
            <sz val="9"/>
            <rFont val="Tahoma"/>
            <family val="0"/>
          </rPr>
          <t>UOG:</t>
        </r>
        <r>
          <rPr>
            <sz val="9"/>
            <rFont val="Tahoma"/>
            <family val="0"/>
          </rPr>
          <t xml:space="preserve">
effective PPE 6.4.11</t>
        </r>
      </text>
    </comment>
  </commentList>
</comments>
</file>

<file path=xl/sharedStrings.xml><?xml version="1.0" encoding="utf-8"?>
<sst xmlns="http://schemas.openxmlformats.org/spreadsheetml/2006/main" count="222" uniqueCount="178">
  <si>
    <t>EFF PPE 12/13/03</t>
  </si>
  <si>
    <t>INSURANCE RATES</t>
  </si>
  <si>
    <t>INSURANCE PLAN/CLASS</t>
  </si>
  <si>
    <t>PRETAX</t>
  </si>
  <si>
    <t>NON-PRETAX</t>
  </si>
  <si>
    <t>BPP 11/30/03</t>
  </si>
  <si>
    <t>REGULAR 26 PPS</t>
  </si>
  <si>
    <t>OPTION 26 FACULTY</t>
  </si>
  <si>
    <t>EMPLOYEE</t>
  </si>
  <si>
    <t>GOVT</t>
  </si>
  <si>
    <t>FACULTY 9 MONTHS</t>
  </si>
  <si>
    <t>PM1P</t>
  </si>
  <si>
    <t>PM2P</t>
  </si>
  <si>
    <t>PM3P</t>
  </si>
  <si>
    <t>PM1N</t>
  </si>
  <si>
    <t>PM2N</t>
  </si>
  <si>
    <t>PM3N</t>
  </si>
  <si>
    <t>PD1P</t>
  </si>
  <si>
    <t>PD2P</t>
  </si>
  <si>
    <t>PD3P</t>
  </si>
  <si>
    <t>PD1N</t>
  </si>
  <si>
    <t>PD2N</t>
  </si>
  <si>
    <t>PD3N</t>
  </si>
  <si>
    <t>BM1P</t>
  </si>
  <si>
    <t>BM2P</t>
  </si>
  <si>
    <t>BM3P</t>
  </si>
  <si>
    <t>BM1N</t>
  </si>
  <si>
    <t>BM2N</t>
  </si>
  <si>
    <t>BM3N</t>
  </si>
  <si>
    <t>BD1P</t>
  </si>
  <si>
    <t>BD2P</t>
  </si>
  <si>
    <t>BD3P</t>
  </si>
  <si>
    <t>BD3N</t>
  </si>
  <si>
    <t>BD2N</t>
  </si>
  <si>
    <t>BD1N</t>
  </si>
  <si>
    <t>BM4P</t>
  </si>
  <si>
    <t>BM5P</t>
  </si>
  <si>
    <t>BM6P</t>
  </si>
  <si>
    <t>BM4N</t>
  </si>
  <si>
    <t>BM5N</t>
  </si>
  <si>
    <t>BM6N</t>
  </si>
  <si>
    <t>BD4P</t>
  </si>
  <si>
    <t>BD5P</t>
  </si>
  <si>
    <t>BD6P</t>
  </si>
  <si>
    <t>BD4N</t>
  </si>
  <si>
    <t>BD5N</t>
  </si>
  <si>
    <t>BD6N</t>
  </si>
  <si>
    <t>SM1P</t>
  </si>
  <si>
    <t>SM2P</t>
  </si>
  <si>
    <t>SM3P</t>
  </si>
  <si>
    <t>SM1N</t>
  </si>
  <si>
    <t>SM2N</t>
  </si>
  <si>
    <t>SM3N</t>
  </si>
  <si>
    <t>SD1P</t>
  </si>
  <si>
    <t>SD2P</t>
  </si>
  <si>
    <t>SD3P</t>
  </si>
  <si>
    <t>SD1N</t>
  </si>
  <si>
    <t>SD2N</t>
  </si>
  <si>
    <t>SD3N</t>
  </si>
  <si>
    <t>CM1P</t>
  </si>
  <si>
    <t>CM2P</t>
  </si>
  <si>
    <t>CM3P</t>
  </si>
  <si>
    <t>CM1N</t>
  </si>
  <si>
    <t>CM2N</t>
  </si>
  <si>
    <t>CM3N</t>
  </si>
  <si>
    <t>CD1P</t>
  </si>
  <si>
    <t>CD2P</t>
  </si>
  <si>
    <t>CD3P</t>
  </si>
  <si>
    <t>CD1N</t>
  </si>
  <si>
    <t>CD2N</t>
  </si>
  <si>
    <t>CD3N</t>
  </si>
  <si>
    <t>CM4P</t>
  </si>
  <si>
    <t>CM5P</t>
  </si>
  <si>
    <t>CM6P</t>
  </si>
  <si>
    <t>CM4N</t>
  </si>
  <si>
    <t>CM5N</t>
  </si>
  <si>
    <t>CM6N</t>
  </si>
  <si>
    <t>CD4P</t>
  </si>
  <si>
    <t>CD5P</t>
  </si>
  <si>
    <t>CD6P</t>
  </si>
  <si>
    <t>CD4N</t>
  </si>
  <si>
    <t>CD5N</t>
  </si>
  <si>
    <t>CD6N</t>
  </si>
  <si>
    <t>PPE 12/13/03 TO PPE 8/7/04</t>
  </si>
  <si>
    <t xml:space="preserve">PRORATED @ 10 PPS </t>
  </si>
  <si>
    <t xml:space="preserve"> </t>
  </si>
  <si>
    <t>** PPE 8/21/04, 18 PP EMPLOYEE RATES REVERTS TO 26 PP RATES</t>
  </si>
  <si>
    <t xml:space="preserve">           DIVIDED BY 10 PP LEFT</t>
  </si>
  <si>
    <t>SELECTCARE  1000   -   DENTAL</t>
  </si>
  <si>
    <t>SELECTCARE   1000   -   MEDICAL</t>
  </si>
  <si>
    <t>SELECTCARE   500   -   DENTAL</t>
  </si>
  <si>
    <t>SELECTCARE   500   -   MEDICAL</t>
  </si>
  <si>
    <t>STAYWELL   SILVER   -   DENTAL</t>
  </si>
  <si>
    <t>STAYWELL   SILVER   -   MEDICAL</t>
  </si>
  <si>
    <t>STAYWELL   BRONZE   1000   -   DENTAL</t>
  </si>
  <si>
    <t>STAYWELL   BRONZE   1000   -   MEDICAL</t>
  </si>
  <si>
    <t>STAYEWLL   BRONZE   500   -   DENTAL</t>
  </si>
  <si>
    <t>STAYWELL   BRONZE   500   -   MEDICAL</t>
  </si>
  <si>
    <t>PACIFICARE   ALTERNATIVE   PLAN   -   DENTAL</t>
  </si>
  <si>
    <t>PACIFICARE   ALTERNATIVE   PLAN   -   MEDICAL</t>
  </si>
  <si>
    <t>UNIVERSITY OF GUAM, PAYROLL</t>
  </si>
  <si>
    <t xml:space="preserve">NOTE: 18 OPTION CALCULATION AS OF PPE 12/13/03, (18 PP  X 26 PP RATE) </t>
  </si>
  <si>
    <t>CLASS</t>
  </si>
  <si>
    <t>NON-PRE</t>
  </si>
  <si>
    <t>EMP</t>
  </si>
  <si>
    <t>NO1N</t>
  </si>
  <si>
    <t>RDI</t>
  </si>
  <si>
    <t>BASIC LIFE</t>
  </si>
  <si>
    <t>DC INS</t>
  </si>
  <si>
    <t>MEDICARE</t>
  </si>
  <si>
    <t>FI</t>
  </si>
  <si>
    <t>FM</t>
  </si>
  <si>
    <t>SS / OASDI</t>
  </si>
  <si>
    <t>MEDICAL AND DENTAL</t>
  </si>
  <si>
    <t xml:space="preserve">  GOVT BENEFIT RATES</t>
  </si>
  <si>
    <t>RL</t>
  </si>
  <si>
    <t>RH</t>
  </si>
  <si>
    <t>10.5%</t>
  </si>
  <si>
    <t>9.5%</t>
  </si>
  <si>
    <t>RDU</t>
  </si>
  <si>
    <t xml:space="preserve">RD </t>
  </si>
  <si>
    <t>26 PAY OPTION</t>
  </si>
  <si>
    <t>18 PAY OPTION</t>
  </si>
  <si>
    <t>HM1P</t>
  </si>
  <si>
    <t>HM2P</t>
  </si>
  <si>
    <t>HM3P</t>
  </si>
  <si>
    <t>HM4P</t>
  </si>
  <si>
    <t>HM5P</t>
  </si>
  <si>
    <t>HM1N</t>
  </si>
  <si>
    <t>HM2N</t>
  </si>
  <si>
    <t>HM3N</t>
  </si>
  <si>
    <t>HM4N</t>
  </si>
  <si>
    <t>HM5N</t>
  </si>
  <si>
    <t>CODES</t>
  </si>
  <si>
    <t>GL Benefits Code:</t>
  </si>
  <si>
    <t>F/Benefits Retirement</t>
  </si>
  <si>
    <t>F/Benefits Life</t>
  </si>
  <si>
    <t>F/Benefits Health</t>
  </si>
  <si>
    <t>F/Benefits Dental</t>
  </si>
  <si>
    <t>HMAP</t>
  </si>
  <si>
    <t>HMBP</t>
  </si>
  <si>
    <t>HMCP</t>
  </si>
  <si>
    <t>HMDP</t>
  </si>
  <si>
    <t>HMEP</t>
  </si>
  <si>
    <t>HMAN</t>
  </si>
  <si>
    <t>HMBN</t>
  </si>
  <si>
    <t>HMCN</t>
  </si>
  <si>
    <t>HMDN</t>
  </si>
  <si>
    <t>HMEN</t>
  </si>
  <si>
    <t>Self</t>
  </si>
  <si>
    <t>Self+Spouse</t>
  </si>
  <si>
    <t>Self+Child</t>
  </si>
  <si>
    <t>Family</t>
  </si>
  <si>
    <t>GG2+Family</t>
  </si>
  <si>
    <t>GUARDIAN LIFE INSURANCE OF AMERICA  DENTAL</t>
  </si>
  <si>
    <r>
      <t xml:space="preserve">CALVO'S SELECTCARE  </t>
    </r>
    <r>
      <rPr>
        <b/>
        <i/>
        <sz val="16"/>
        <color indexed="20"/>
        <rFont val="Arial"/>
        <family val="2"/>
      </rPr>
      <t xml:space="preserve"> 1500  </t>
    </r>
    <r>
      <rPr>
        <b/>
        <sz val="16"/>
        <color indexed="20"/>
        <rFont val="Arial"/>
        <family val="2"/>
      </rPr>
      <t xml:space="preserve"> MEDICAL</t>
    </r>
  </si>
  <si>
    <t xml:space="preserve">CALVO'S SELECTCARE  2000  MEDICAL  </t>
  </si>
  <si>
    <t>GDAP</t>
  </si>
  <si>
    <t>GDBP</t>
  </si>
  <si>
    <t>GDCP</t>
  </si>
  <si>
    <t>GDDP</t>
  </si>
  <si>
    <t>GDEP</t>
  </si>
  <si>
    <t>GDAN</t>
  </si>
  <si>
    <t>GDBN</t>
  </si>
  <si>
    <t>GDCN</t>
  </si>
  <si>
    <t>GDDN</t>
  </si>
  <si>
    <t>GDEN</t>
  </si>
  <si>
    <t>CALVO'S SELECTCARE   DENTAL</t>
  </si>
  <si>
    <t>UNIVERSITY OF GUAM, PAYROLL           FY 2011 (PPE 10.9.10)</t>
  </si>
  <si>
    <t>F/Benefits FICA</t>
  </si>
  <si>
    <t>Part-time employee:  Medical and dental, min of 30 hrs per week / Group Life, min 20 hrs per week</t>
  </si>
  <si>
    <t>I</t>
  </si>
  <si>
    <t>II</t>
  </si>
  <si>
    <t>III</t>
  </si>
  <si>
    <t>IV</t>
  </si>
  <si>
    <t>V</t>
  </si>
  <si>
    <t>DB Retirement</t>
  </si>
  <si>
    <t xml:space="preserve">DC Retirement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</si>
</sst>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0000"/>
  </numFmts>
  <fonts count="75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6"/>
      <color indexed="20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6"/>
      <color indexed="14"/>
      <name val="Arial"/>
      <family val="2"/>
    </font>
    <font>
      <sz val="16"/>
      <color indexed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darkTrellis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47"/>
      </patternFill>
    </fill>
    <fill>
      <patternFill patternType="gray0625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16" fillId="0" borderId="26" xfId="0" applyNumberFormat="1" applyFont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4" borderId="0" xfId="0" applyNumberFormat="1" applyFont="1" applyFill="1" applyBorder="1" applyAlignment="1">
      <alignment horizontal="center" vertical="center"/>
    </xf>
    <xf numFmtId="2" fontId="16" fillId="34" borderId="28" xfId="0" applyNumberFormat="1" applyFont="1" applyFill="1" applyBorder="1" applyAlignment="1">
      <alignment horizontal="center" vertical="center"/>
    </xf>
    <xf numFmtId="2" fontId="16" fillId="34" borderId="11" xfId="0" applyNumberFormat="1" applyFont="1" applyFill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center"/>
    </xf>
    <xf numFmtId="2" fontId="16" fillId="34" borderId="31" xfId="0" applyNumberFormat="1" applyFont="1" applyFill="1" applyBorder="1" applyAlignment="1">
      <alignment horizontal="center" vertical="center"/>
    </xf>
    <xf numFmtId="2" fontId="16" fillId="33" borderId="32" xfId="0" applyNumberFormat="1" applyFont="1" applyFill="1" applyBorder="1" applyAlignment="1">
      <alignment horizontal="center" vertical="center"/>
    </xf>
    <xf numFmtId="2" fontId="16" fillId="33" borderId="2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16" fillId="34" borderId="32" xfId="0" applyNumberFormat="1" applyFont="1" applyFill="1" applyBorder="1" applyAlignment="1">
      <alignment horizontal="center" vertical="center"/>
    </xf>
    <xf numFmtId="2" fontId="16" fillId="34" borderId="33" xfId="0" applyNumberFormat="1" applyFont="1" applyFill="1" applyBorder="1" applyAlignment="1">
      <alignment horizontal="center" vertical="center"/>
    </xf>
    <xf numFmtId="2" fontId="16" fillId="35" borderId="29" xfId="0" applyNumberFormat="1" applyFont="1" applyFill="1" applyBorder="1" applyAlignment="1">
      <alignment horizontal="center" vertical="center"/>
    </xf>
    <xf numFmtId="2" fontId="16" fillId="35" borderId="30" xfId="0" applyNumberFormat="1" applyFont="1" applyFill="1" applyBorder="1" applyAlignment="1">
      <alignment horizontal="center" vertical="center"/>
    </xf>
    <xf numFmtId="2" fontId="16" fillId="36" borderId="29" xfId="0" applyNumberFormat="1" applyFont="1" applyFill="1" applyBorder="1" applyAlignment="1">
      <alignment horizontal="center" vertical="center"/>
    </xf>
    <xf numFmtId="2" fontId="16" fillId="34" borderId="3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10" fontId="18" fillId="0" borderId="30" xfId="0" applyNumberFormat="1" applyFont="1" applyBorder="1" applyAlignment="1">
      <alignment horizontal="center" vertical="center"/>
    </xf>
    <xf numFmtId="10" fontId="18" fillId="0" borderId="31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0" fontId="2" fillId="35" borderId="29" xfId="0" applyFont="1" applyFill="1" applyBorder="1" applyAlignment="1">
      <alignment horizontal="left" vertical="center"/>
    </xf>
    <xf numFmtId="0" fontId="17" fillId="35" borderId="30" xfId="0" applyFont="1" applyFill="1" applyBorder="1" applyAlignment="1">
      <alignment horizontal="center" vertical="center"/>
    </xf>
    <xf numFmtId="49" fontId="17" fillId="35" borderId="30" xfId="0" applyNumberFormat="1" applyFont="1" applyFill="1" applyBorder="1" applyAlignment="1">
      <alignment horizontal="center" vertical="center"/>
    </xf>
    <xf numFmtId="10" fontId="17" fillId="35" borderId="31" xfId="0" applyNumberFormat="1" applyFont="1" applyFill="1" applyBorder="1" applyAlignment="1">
      <alignment horizontal="center" vertical="center"/>
    </xf>
    <xf numFmtId="10" fontId="17" fillId="35" borderId="30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left" vertical="center"/>
    </xf>
    <xf numFmtId="0" fontId="17" fillId="35" borderId="36" xfId="0" applyFont="1" applyFill="1" applyBorder="1" applyAlignment="1">
      <alignment horizontal="center" vertical="center"/>
    </xf>
    <xf numFmtId="10" fontId="17" fillId="35" borderId="36" xfId="0" applyNumberFormat="1" applyFont="1" applyFill="1" applyBorder="1" applyAlignment="1">
      <alignment horizontal="center" vertical="center"/>
    </xf>
    <xf numFmtId="10" fontId="17" fillId="35" borderId="37" xfId="0" applyNumberFormat="1" applyFont="1" applyFill="1" applyBorder="1" applyAlignment="1">
      <alignment horizontal="center" vertical="center"/>
    </xf>
    <xf numFmtId="2" fontId="16" fillId="34" borderId="38" xfId="0" applyNumberFormat="1" applyFont="1" applyFill="1" applyBorder="1" applyAlignment="1">
      <alignment horizontal="center" vertical="center"/>
    </xf>
    <xf numFmtId="2" fontId="16" fillId="34" borderId="21" xfId="0" applyNumberFormat="1" applyFont="1" applyFill="1" applyBorder="1" applyAlignment="1">
      <alignment horizontal="center" vertical="center"/>
    </xf>
    <xf numFmtId="2" fontId="16" fillId="33" borderId="39" xfId="0" applyNumberFormat="1" applyFont="1" applyFill="1" applyBorder="1" applyAlignment="1">
      <alignment horizontal="center" vertical="center"/>
    </xf>
    <xf numFmtId="2" fontId="16" fillId="33" borderId="40" xfId="0" applyNumberFormat="1" applyFont="1" applyFill="1" applyBorder="1" applyAlignment="1">
      <alignment horizontal="center" vertical="center"/>
    </xf>
    <xf numFmtId="2" fontId="16" fillId="35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16" fillId="37" borderId="29" xfId="0" applyNumberFormat="1" applyFont="1" applyFill="1" applyBorder="1" applyAlignment="1">
      <alignment horizontal="center" vertical="center"/>
    </xf>
    <xf numFmtId="2" fontId="16" fillId="37" borderId="31" xfId="0" applyNumberFormat="1" applyFont="1" applyFill="1" applyBorder="1" applyAlignment="1">
      <alignment horizontal="center" vertical="center"/>
    </xf>
    <xf numFmtId="2" fontId="18" fillId="37" borderId="34" xfId="0" applyNumberFormat="1" applyFont="1" applyFill="1" applyBorder="1" applyAlignment="1">
      <alignment horizontal="center" vertical="center"/>
    </xf>
    <xf numFmtId="49" fontId="17" fillId="38" borderId="30" xfId="0" applyNumberFormat="1" applyFont="1" applyFill="1" applyBorder="1" applyAlignment="1">
      <alignment horizontal="center" vertical="center"/>
    </xf>
    <xf numFmtId="10" fontId="17" fillId="38" borderId="31" xfId="0" applyNumberFormat="1" applyFont="1" applyFill="1" applyBorder="1" applyAlignment="1">
      <alignment horizontal="center" vertical="center"/>
    </xf>
    <xf numFmtId="10" fontId="18" fillId="37" borderId="30" xfId="0" applyNumberFormat="1" applyFont="1" applyFill="1" applyBorder="1" applyAlignment="1">
      <alignment horizontal="center" vertical="center"/>
    </xf>
    <xf numFmtId="10" fontId="18" fillId="37" borderId="31" xfId="0" applyNumberFormat="1" applyFont="1" applyFill="1" applyBorder="1" applyAlignment="1">
      <alignment horizontal="center" vertical="center"/>
    </xf>
    <xf numFmtId="10" fontId="17" fillId="38" borderId="30" xfId="0" applyNumberFormat="1" applyFont="1" applyFill="1" applyBorder="1" applyAlignment="1">
      <alignment horizontal="center" vertical="center"/>
    </xf>
    <xf numFmtId="10" fontId="17" fillId="38" borderId="36" xfId="0" applyNumberFormat="1" applyFont="1" applyFill="1" applyBorder="1" applyAlignment="1">
      <alignment horizontal="center" vertical="center"/>
    </xf>
    <xf numFmtId="10" fontId="17" fillId="38" borderId="37" xfId="0" applyNumberFormat="1" applyFont="1" applyFill="1" applyBorder="1" applyAlignment="1">
      <alignment horizontal="center" vertical="center"/>
    </xf>
    <xf numFmtId="1" fontId="16" fillId="34" borderId="28" xfId="0" applyNumberFormat="1" applyFont="1" applyFill="1" applyBorder="1" applyAlignment="1">
      <alignment horizontal="center" vertical="center"/>
    </xf>
    <xf numFmtId="1" fontId="16" fillId="34" borderId="0" xfId="0" applyNumberFormat="1" applyFont="1" applyFill="1" applyBorder="1" applyAlignment="1">
      <alignment horizontal="center" vertical="center"/>
    </xf>
    <xf numFmtId="1" fontId="16" fillId="33" borderId="28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7" fillId="35" borderId="30" xfId="0" applyNumberFormat="1" applyFont="1" applyFill="1" applyBorder="1" applyAlignment="1">
      <alignment horizontal="center" vertical="center"/>
    </xf>
    <xf numFmtId="1" fontId="17" fillId="35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9" fillId="0" borderId="30" xfId="0" applyNumberFormat="1" applyFont="1" applyBorder="1" applyAlignment="1">
      <alignment horizontal="center" vertical="center"/>
    </xf>
    <xf numFmtId="1" fontId="30" fillId="35" borderId="30" xfId="0" applyNumberFormat="1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35" borderId="30" xfId="0" applyNumberFormat="1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2" fillId="39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left"/>
    </xf>
    <xf numFmtId="2" fontId="11" fillId="0" borderId="42" xfId="0" applyNumberFormat="1" applyFont="1" applyBorder="1" applyAlignment="1">
      <alignment/>
    </xf>
    <xf numFmtId="2" fontId="11" fillId="0" borderId="34" xfId="0" applyNumberFormat="1" applyFont="1" applyBorder="1" applyAlignment="1">
      <alignment/>
    </xf>
    <xf numFmtId="2" fontId="10" fillId="0" borderId="42" xfId="0" applyNumberFormat="1" applyFont="1" applyBorder="1" applyAlignment="1">
      <alignment horizontal="left"/>
    </xf>
    <xf numFmtId="2" fontId="10" fillId="0" borderId="34" xfId="0" applyNumberFormat="1" applyFont="1" applyBorder="1" applyAlignment="1">
      <alignment horizontal="left"/>
    </xf>
    <xf numFmtId="2" fontId="3" fillId="0" borderId="41" xfId="0" applyNumberFormat="1" applyFont="1" applyBorder="1" applyAlignment="1">
      <alignment horizontal="left"/>
    </xf>
    <xf numFmtId="2" fontId="4" fillId="0" borderId="42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14" fillId="0" borderId="26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left"/>
    </xf>
    <xf numFmtId="2" fontId="7" fillId="0" borderId="42" xfId="0" applyNumberFormat="1" applyFont="1" applyBorder="1" applyAlignment="1">
      <alignment horizontal="left"/>
    </xf>
    <xf numFmtId="2" fontId="7" fillId="0" borderId="34" xfId="0" applyNumberFormat="1" applyFont="1" applyBorder="1" applyAlignment="1">
      <alignment horizontal="left"/>
    </xf>
    <xf numFmtId="2" fontId="9" fillId="0" borderId="41" xfId="0" applyNumberFormat="1" applyFont="1" applyBorder="1" applyAlignment="1">
      <alignment horizontal="left"/>
    </xf>
    <xf numFmtId="2" fontId="9" fillId="0" borderId="42" xfId="0" applyNumberFormat="1" applyFont="1" applyBorder="1" applyAlignment="1">
      <alignment horizontal="left"/>
    </xf>
    <xf numFmtId="2" fontId="9" fillId="0" borderId="34" xfId="0" applyNumberFormat="1" applyFont="1" applyBorder="1" applyAlignment="1">
      <alignment horizontal="left"/>
    </xf>
    <xf numFmtId="2" fontId="6" fillId="0" borderId="41" xfId="0" applyNumberFormat="1" applyFont="1" applyBorder="1" applyAlignment="1">
      <alignment horizontal="left"/>
    </xf>
    <xf numFmtId="2" fontId="6" fillId="0" borderId="42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12" fillId="0" borderId="41" xfId="0" applyNumberFormat="1" applyFont="1" applyBorder="1" applyAlignment="1">
      <alignment horizontal="left"/>
    </xf>
    <xf numFmtId="2" fontId="12" fillId="0" borderId="42" xfId="0" applyNumberFormat="1" applyFont="1" applyBorder="1" applyAlignment="1">
      <alignment horizontal="left"/>
    </xf>
    <xf numFmtId="2" fontId="12" fillId="0" borderId="34" xfId="0" applyNumberFormat="1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3" fillId="37" borderId="29" xfId="0" applyNumberFormat="1" applyFont="1" applyFill="1" applyBorder="1" applyAlignment="1">
      <alignment horizontal="center" vertical="center"/>
    </xf>
    <xf numFmtId="2" fontId="23" fillId="37" borderId="30" xfId="0" applyNumberFormat="1" applyFont="1" applyFill="1" applyBorder="1" applyAlignment="1">
      <alignment horizontal="center" vertical="center"/>
    </xf>
    <xf numFmtId="0" fontId="16" fillId="37" borderId="30" xfId="0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2" fontId="23" fillId="37" borderId="41" xfId="0" applyNumberFormat="1" applyFont="1" applyFill="1" applyBorder="1" applyAlignment="1">
      <alignment horizontal="center" vertical="center"/>
    </xf>
    <xf numFmtId="2" fontId="23" fillId="37" borderId="42" xfId="0" applyNumberFormat="1" applyFont="1" applyFill="1" applyBorder="1" applyAlignment="1">
      <alignment horizontal="center" vertical="center"/>
    </xf>
    <xf numFmtId="0" fontId="16" fillId="37" borderId="42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2" fillId="39" borderId="12" xfId="0" applyFont="1" applyFill="1" applyBorder="1" applyAlignment="1">
      <alignment horizontal="center" vertical="center"/>
    </xf>
    <xf numFmtId="0" fontId="72" fillId="39" borderId="14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2" fillId="37" borderId="29" xfId="0" applyNumberFormat="1" applyFont="1" applyFill="1" applyBorder="1" applyAlignment="1">
      <alignment horizontal="center" vertical="center"/>
    </xf>
    <xf numFmtId="2" fontId="32" fillId="37" borderId="30" xfId="0" applyNumberFormat="1" applyFont="1" applyFill="1" applyBorder="1" applyAlignment="1">
      <alignment horizontal="center" vertical="center"/>
    </xf>
    <xf numFmtId="0" fontId="33" fillId="37" borderId="30" xfId="0" applyFont="1" applyFill="1" applyBorder="1" applyAlignment="1">
      <alignment horizontal="center" vertical="center"/>
    </xf>
    <xf numFmtId="0" fontId="33" fillId="37" borderId="31" xfId="0" applyFont="1" applyFill="1" applyBorder="1" applyAlignment="1">
      <alignment horizontal="center" vertical="center"/>
    </xf>
    <xf numFmtId="0" fontId="19" fillId="39" borderId="41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6" fillId="34" borderId="41" xfId="0" applyNumberFormat="1" applyFont="1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zoomScalePageLayoutView="0" workbookViewId="0" topLeftCell="A1">
      <selection activeCell="K34" sqref="K34"/>
    </sheetView>
  </sheetViews>
  <sheetFormatPr defaultColWidth="9.140625" defaultRowHeight="12.75"/>
  <cols>
    <col min="2" max="5" width="15.7109375" style="0" customWidth="1"/>
    <col min="6" max="6" width="0.42578125" style="0" customWidth="1"/>
    <col min="7" max="8" width="15.7109375" style="0" customWidth="1"/>
  </cols>
  <sheetData>
    <row r="2" spans="2:8" ht="15" customHeight="1" thickBot="1">
      <c r="B2" s="131" t="s">
        <v>100</v>
      </c>
      <c r="C2" s="132"/>
      <c r="D2" s="133" t="s">
        <v>0</v>
      </c>
      <c r="E2" s="132"/>
      <c r="G2" s="133" t="s">
        <v>1</v>
      </c>
      <c r="H2" s="132"/>
    </row>
    <row r="3" spans="1:9" ht="15" customHeight="1">
      <c r="A3" s="2"/>
      <c r="B3" s="3"/>
      <c r="C3" s="5"/>
      <c r="D3" s="134" t="s">
        <v>5</v>
      </c>
      <c r="E3" s="136"/>
      <c r="F3" s="6"/>
      <c r="G3" s="134" t="s">
        <v>83</v>
      </c>
      <c r="H3" s="135"/>
      <c r="I3" s="1"/>
    </row>
    <row r="4" spans="1:9" ht="15" customHeight="1">
      <c r="A4" s="2"/>
      <c r="B4" s="129" t="s">
        <v>2</v>
      </c>
      <c r="C4" s="130"/>
      <c r="D4" s="129" t="s">
        <v>6</v>
      </c>
      <c r="E4" s="130"/>
      <c r="F4" s="7"/>
      <c r="G4" s="129" t="s">
        <v>10</v>
      </c>
      <c r="H4" s="144"/>
      <c r="I4" s="1"/>
    </row>
    <row r="5" spans="1:9" ht="15" customHeight="1">
      <c r="A5" s="2"/>
      <c r="C5" s="2"/>
      <c r="D5" s="142" t="s">
        <v>7</v>
      </c>
      <c r="E5" s="143"/>
      <c r="F5" s="7"/>
      <c r="G5" s="142" t="s">
        <v>84</v>
      </c>
      <c r="H5" s="145"/>
      <c r="I5" s="1"/>
    </row>
    <row r="6" spans="1:9" ht="15" customHeight="1" thickBot="1">
      <c r="A6" s="2"/>
      <c r="B6" s="18" t="s">
        <v>3</v>
      </c>
      <c r="C6" s="19" t="s">
        <v>4</v>
      </c>
      <c r="D6" s="17" t="s">
        <v>8</v>
      </c>
      <c r="E6" s="19" t="s">
        <v>9</v>
      </c>
      <c r="F6" s="20"/>
      <c r="G6" s="17" t="s">
        <v>8</v>
      </c>
      <c r="H6" s="17" t="s">
        <v>9</v>
      </c>
      <c r="I6" s="1"/>
    </row>
    <row r="7" spans="1:9" ht="15" customHeight="1">
      <c r="A7" s="2" t="s">
        <v>85</v>
      </c>
      <c r="B7" s="125" t="s">
        <v>99</v>
      </c>
      <c r="C7" s="126"/>
      <c r="D7" s="127"/>
      <c r="E7" s="128"/>
      <c r="F7" s="11"/>
      <c r="G7" s="140"/>
      <c r="H7" s="141"/>
      <c r="I7" s="1"/>
    </row>
    <row r="8" spans="1:9" ht="15" customHeight="1">
      <c r="A8" s="2"/>
      <c r="B8" s="25" t="s">
        <v>11</v>
      </c>
      <c r="C8" s="25" t="s">
        <v>14</v>
      </c>
      <c r="D8" s="26">
        <v>369.09</v>
      </c>
      <c r="E8" s="25">
        <v>52.62</v>
      </c>
      <c r="F8" s="13"/>
      <c r="G8" s="27">
        <f aca="true" t="shared" si="0" ref="G8:H10">SUM(18*D8/10)</f>
        <v>664.362</v>
      </c>
      <c r="H8" s="27">
        <f t="shared" si="0"/>
        <v>94.716</v>
      </c>
      <c r="I8" s="1"/>
    </row>
    <row r="9" spans="1:9" ht="15" customHeight="1">
      <c r="A9" s="2"/>
      <c r="B9" s="25" t="s">
        <v>12</v>
      </c>
      <c r="C9" s="25" t="s">
        <v>15</v>
      </c>
      <c r="D9" s="26">
        <v>1141.79</v>
      </c>
      <c r="E9" s="25">
        <v>119.29</v>
      </c>
      <c r="F9" s="13"/>
      <c r="G9" s="27">
        <f t="shared" si="0"/>
        <v>2055.222</v>
      </c>
      <c r="H9" s="27">
        <f t="shared" si="0"/>
        <v>214.72200000000004</v>
      </c>
      <c r="I9" s="1"/>
    </row>
    <row r="10" spans="1:9" ht="15" customHeight="1">
      <c r="A10" s="2"/>
      <c r="B10" s="25" t="s">
        <v>13</v>
      </c>
      <c r="C10" s="25" t="s">
        <v>16</v>
      </c>
      <c r="D10" s="26">
        <v>1109.3</v>
      </c>
      <c r="E10" s="25">
        <v>151.78</v>
      </c>
      <c r="F10" s="13"/>
      <c r="G10" s="27">
        <f t="shared" si="0"/>
        <v>1996.7399999999998</v>
      </c>
      <c r="H10" s="27">
        <f t="shared" si="0"/>
        <v>273.204</v>
      </c>
      <c r="I10" s="1"/>
    </row>
    <row r="11" spans="1:9" ht="15" customHeight="1">
      <c r="A11" s="2"/>
      <c r="B11" s="137" t="s">
        <v>98</v>
      </c>
      <c r="C11" s="138"/>
      <c r="D11" s="138"/>
      <c r="E11" s="139"/>
      <c r="F11" s="13"/>
      <c r="G11" s="28"/>
      <c r="H11" s="29"/>
      <c r="I11" s="1"/>
    </row>
    <row r="12" spans="1:9" ht="15" customHeight="1">
      <c r="A12" s="2"/>
      <c r="B12" s="25" t="s">
        <v>17</v>
      </c>
      <c r="C12" s="25" t="s">
        <v>20</v>
      </c>
      <c r="D12" s="26">
        <v>12.48</v>
      </c>
      <c r="E12" s="25">
        <v>5.71</v>
      </c>
      <c r="F12" s="13"/>
      <c r="G12" s="27">
        <f aca="true" t="shared" si="1" ref="G12:H14">SUM(18*D12/10)</f>
        <v>22.464000000000002</v>
      </c>
      <c r="H12" s="27">
        <f t="shared" si="1"/>
        <v>10.278</v>
      </c>
      <c r="I12" s="1"/>
    </row>
    <row r="13" spans="1:9" ht="15" customHeight="1">
      <c r="A13" s="2"/>
      <c r="B13" s="25" t="s">
        <v>18</v>
      </c>
      <c r="C13" s="25" t="s">
        <v>21</v>
      </c>
      <c r="D13" s="26">
        <v>37.39</v>
      </c>
      <c r="E13" s="25">
        <v>11.43</v>
      </c>
      <c r="F13" s="13"/>
      <c r="G13" s="27">
        <f t="shared" si="1"/>
        <v>67.30199999999999</v>
      </c>
      <c r="H13" s="27">
        <f t="shared" si="1"/>
        <v>20.574</v>
      </c>
      <c r="I13" s="1"/>
    </row>
    <row r="14" spans="1:9" ht="15" customHeight="1">
      <c r="A14" s="2"/>
      <c r="B14" s="25" t="s">
        <v>19</v>
      </c>
      <c r="C14" s="25" t="s">
        <v>22</v>
      </c>
      <c r="D14" s="26">
        <v>31.68</v>
      </c>
      <c r="E14" s="25">
        <v>17.14</v>
      </c>
      <c r="F14" s="13"/>
      <c r="G14" s="27">
        <f t="shared" si="1"/>
        <v>57.024</v>
      </c>
      <c r="H14" s="27">
        <f t="shared" si="1"/>
        <v>30.851999999999997</v>
      </c>
      <c r="I14" s="1"/>
    </row>
    <row r="15" spans="1:9" ht="15" customHeight="1">
      <c r="A15" s="2"/>
      <c r="B15" s="122" t="s">
        <v>97</v>
      </c>
      <c r="C15" s="123"/>
      <c r="D15" s="123"/>
      <c r="E15" s="124"/>
      <c r="F15" s="13"/>
      <c r="G15" s="114"/>
      <c r="H15" s="115"/>
      <c r="I15" s="1"/>
    </row>
    <row r="16" spans="1:9" ht="15" customHeight="1">
      <c r="A16" s="2"/>
      <c r="B16" s="25" t="s">
        <v>23</v>
      </c>
      <c r="C16" s="25" t="s">
        <v>26</v>
      </c>
      <c r="D16" s="26">
        <v>7.97</v>
      </c>
      <c r="E16" s="25">
        <v>52.62</v>
      </c>
      <c r="F16" s="13"/>
      <c r="G16" s="27">
        <f aca="true" t="shared" si="2" ref="G16:H18">SUM(18*D16/10)</f>
        <v>14.346</v>
      </c>
      <c r="H16" s="27">
        <f t="shared" si="2"/>
        <v>94.716</v>
      </c>
      <c r="I16" s="1"/>
    </row>
    <row r="17" spans="1:9" ht="15" customHeight="1">
      <c r="A17" s="2"/>
      <c r="B17" s="25" t="s">
        <v>24</v>
      </c>
      <c r="C17" s="25" t="s">
        <v>27</v>
      </c>
      <c r="D17" s="26">
        <v>56.82</v>
      </c>
      <c r="E17" s="25">
        <v>119.29</v>
      </c>
      <c r="F17" s="13"/>
      <c r="G17" s="27">
        <f t="shared" si="2"/>
        <v>102.276</v>
      </c>
      <c r="H17" s="27">
        <f t="shared" si="2"/>
        <v>214.72200000000004</v>
      </c>
      <c r="I17" s="1"/>
    </row>
    <row r="18" spans="1:9" ht="15" customHeight="1">
      <c r="A18" s="2"/>
      <c r="B18" s="25" t="s">
        <v>25</v>
      </c>
      <c r="C18" s="25" t="s">
        <v>28</v>
      </c>
      <c r="D18" s="26">
        <v>24.33</v>
      </c>
      <c r="E18" s="25">
        <v>151.78</v>
      </c>
      <c r="F18" s="13"/>
      <c r="G18" s="27">
        <v>43.8</v>
      </c>
      <c r="H18" s="27">
        <f t="shared" si="2"/>
        <v>273.204</v>
      </c>
      <c r="I18" s="1"/>
    </row>
    <row r="19" spans="1:9" ht="15" customHeight="1">
      <c r="A19" s="2"/>
      <c r="B19" s="122" t="s">
        <v>96</v>
      </c>
      <c r="C19" s="123"/>
      <c r="D19" s="123"/>
      <c r="E19" s="124"/>
      <c r="F19" s="13"/>
      <c r="G19" s="114"/>
      <c r="H19" s="115"/>
      <c r="I19" s="1"/>
    </row>
    <row r="20" spans="1:9" ht="15" customHeight="1">
      <c r="A20" s="2"/>
      <c r="B20" s="25" t="s">
        <v>29</v>
      </c>
      <c r="C20" s="25" t="s">
        <v>34</v>
      </c>
      <c r="D20" s="26">
        <v>7.1</v>
      </c>
      <c r="E20" s="25">
        <v>5.71</v>
      </c>
      <c r="F20" s="13"/>
      <c r="G20" s="27">
        <f aca="true" t="shared" si="3" ref="G20:H22">SUM(18*D20/10)</f>
        <v>12.78</v>
      </c>
      <c r="H20" s="27">
        <f t="shared" si="3"/>
        <v>10.278</v>
      </c>
      <c r="I20" s="1"/>
    </row>
    <row r="21" spans="1:9" ht="15" customHeight="1">
      <c r="A21" s="2"/>
      <c r="B21" s="25" t="s">
        <v>30</v>
      </c>
      <c r="C21" s="25" t="s">
        <v>33</v>
      </c>
      <c r="D21" s="26">
        <v>28.19</v>
      </c>
      <c r="E21" s="25">
        <v>11.43</v>
      </c>
      <c r="F21" s="13"/>
      <c r="G21" s="27">
        <f t="shared" si="3"/>
        <v>50.742000000000004</v>
      </c>
      <c r="H21" s="27">
        <f t="shared" si="3"/>
        <v>20.574</v>
      </c>
      <c r="I21" s="1"/>
    </row>
    <row r="22" spans="1:9" ht="15" customHeight="1">
      <c r="A22" s="2"/>
      <c r="B22" s="25" t="s">
        <v>31</v>
      </c>
      <c r="C22" s="25" t="s">
        <v>32</v>
      </c>
      <c r="D22" s="26">
        <v>22.48</v>
      </c>
      <c r="E22" s="25">
        <v>17.14</v>
      </c>
      <c r="F22" s="13"/>
      <c r="G22" s="27">
        <f t="shared" si="3"/>
        <v>40.464</v>
      </c>
      <c r="H22" s="27">
        <f t="shared" si="3"/>
        <v>30.851999999999997</v>
      </c>
      <c r="I22" s="1"/>
    </row>
    <row r="23" spans="1:9" ht="15" customHeight="1">
      <c r="A23" s="2"/>
      <c r="B23" s="116" t="s">
        <v>95</v>
      </c>
      <c r="C23" s="117"/>
      <c r="D23" s="117"/>
      <c r="E23" s="118"/>
      <c r="F23" s="13"/>
      <c r="G23" s="114"/>
      <c r="H23" s="115"/>
      <c r="I23" s="1"/>
    </row>
    <row r="24" spans="1:9" ht="15" customHeight="1">
      <c r="A24" s="2"/>
      <c r="B24" s="25" t="s">
        <v>35</v>
      </c>
      <c r="C24" s="25" t="s">
        <v>38</v>
      </c>
      <c r="D24" s="26">
        <v>0</v>
      </c>
      <c r="E24" s="25">
        <v>52.62</v>
      </c>
      <c r="F24" s="13"/>
      <c r="G24" s="27">
        <f aca="true" t="shared" si="4" ref="G24:H26">SUM(18*D24/10)</f>
        <v>0</v>
      </c>
      <c r="H24" s="27">
        <f t="shared" si="4"/>
        <v>94.716</v>
      </c>
      <c r="I24" s="1"/>
    </row>
    <row r="25" spans="1:9" ht="15" customHeight="1">
      <c r="A25" s="2"/>
      <c r="B25" s="25" t="s">
        <v>36</v>
      </c>
      <c r="C25" s="25" t="s">
        <v>39</v>
      </c>
      <c r="D25" s="26">
        <v>32.49</v>
      </c>
      <c r="E25" s="25">
        <v>119.29</v>
      </c>
      <c r="F25" s="13"/>
      <c r="G25" s="27">
        <f t="shared" si="4"/>
        <v>58.482000000000006</v>
      </c>
      <c r="H25" s="27">
        <f t="shared" si="4"/>
        <v>214.72200000000004</v>
      </c>
      <c r="I25" s="1"/>
    </row>
    <row r="26" spans="1:9" ht="15" customHeight="1">
      <c r="A26" s="2"/>
      <c r="B26" s="25" t="s">
        <v>37</v>
      </c>
      <c r="C26" s="25" t="s">
        <v>40</v>
      </c>
      <c r="D26" s="26">
        <v>0</v>
      </c>
      <c r="E26" s="25">
        <v>151.78</v>
      </c>
      <c r="F26" s="13"/>
      <c r="G26" s="27">
        <f t="shared" si="4"/>
        <v>0</v>
      </c>
      <c r="H26" s="27">
        <f t="shared" si="4"/>
        <v>273.204</v>
      </c>
      <c r="I26" s="1"/>
    </row>
    <row r="27" spans="1:9" ht="15" customHeight="1">
      <c r="A27" s="2"/>
      <c r="B27" s="116" t="s">
        <v>94</v>
      </c>
      <c r="C27" s="117"/>
      <c r="D27" s="117"/>
      <c r="E27" s="118"/>
      <c r="F27" s="13"/>
      <c r="G27" s="114"/>
      <c r="H27" s="115"/>
      <c r="I27" s="1"/>
    </row>
    <row r="28" spans="1:9" ht="15" customHeight="1">
      <c r="A28" s="2"/>
      <c r="B28" s="25" t="s">
        <v>41</v>
      </c>
      <c r="C28" s="25" t="s">
        <v>44</v>
      </c>
      <c r="D28" s="26">
        <v>7.1</v>
      </c>
      <c r="E28" s="25">
        <v>5.71</v>
      </c>
      <c r="F28" s="13"/>
      <c r="G28" s="27">
        <f aca="true" t="shared" si="5" ref="G28:H30">SUM(18*D28/10)</f>
        <v>12.78</v>
      </c>
      <c r="H28" s="27">
        <f t="shared" si="5"/>
        <v>10.278</v>
      </c>
      <c r="I28" s="1"/>
    </row>
    <row r="29" spans="1:9" ht="15" customHeight="1">
      <c r="A29" s="2"/>
      <c r="B29" s="25" t="s">
        <v>42</v>
      </c>
      <c r="C29" s="25" t="s">
        <v>45</v>
      </c>
      <c r="D29" s="26">
        <v>28.19</v>
      </c>
      <c r="E29" s="25">
        <v>11.43</v>
      </c>
      <c r="F29" s="13"/>
      <c r="G29" s="27">
        <f t="shared" si="5"/>
        <v>50.742000000000004</v>
      </c>
      <c r="H29" s="27">
        <f t="shared" si="5"/>
        <v>20.574</v>
      </c>
      <c r="I29" s="1"/>
    </row>
    <row r="30" spans="1:9" ht="15" customHeight="1">
      <c r="A30" s="2"/>
      <c r="B30" s="25" t="s">
        <v>43</v>
      </c>
      <c r="C30" s="25" t="s">
        <v>46</v>
      </c>
      <c r="D30" s="26">
        <v>22.48</v>
      </c>
      <c r="E30" s="25">
        <v>17.14</v>
      </c>
      <c r="F30" s="13"/>
      <c r="G30" s="27">
        <f t="shared" si="5"/>
        <v>40.464</v>
      </c>
      <c r="H30" s="27">
        <f t="shared" si="5"/>
        <v>30.851999999999997</v>
      </c>
      <c r="I30" s="1"/>
    </row>
    <row r="31" spans="1:9" ht="15" customHeight="1">
      <c r="A31" s="2"/>
      <c r="B31" s="119" t="s">
        <v>93</v>
      </c>
      <c r="C31" s="120"/>
      <c r="D31" s="120"/>
      <c r="E31" s="121"/>
      <c r="F31" s="13"/>
      <c r="G31" s="114"/>
      <c r="H31" s="115"/>
      <c r="I31" s="1"/>
    </row>
    <row r="32" spans="1:9" ht="15" customHeight="1">
      <c r="A32" s="2"/>
      <c r="B32" s="25" t="s">
        <v>47</v>
      </c>
      <c r="C32" s="25" t="s">
        <v>50</v>
      </c>
      <c r="D32" s="26">
        <v>75.4</v>
      </c>
      <c r="E32" s="25">
        <v>52.62</v>
      </c>
      <c r="F32" s="13"/>
      <c r="G32" s="27">
        <f aca="true" t="shared" si="6" ref="G32:H34">SUM(18*D32/10)</f>
        <v>135.72</v>
      </c>
      <c r="H32" s="27">
        <f t="shared" si="6"/>
        <v>94.716</v>
      </c>
      <c r="I32" s="1"/>
    </row>
    <row r="33" spans="1:9" ht="15" customHeight="1">
      <c r="A33" s="2"/>
      <c r="B33" s="25" t="s">
        <v>48</v>
      </c>
      <c r="C33" s="25" t="s">
        <v>51</v>
      </c>
      <c r="D33" s="26">
        <v>267.32</v>
      </c>
      <c r="E33" s="25">
        <v>119.29</v>
      </c>
      <c r="F33" s="13"/>
      <c r="G33" s="27">
        <f t="shared" si="6"/>
        <v>481.17600000000004</v>
      </c>
      <c r="H33" s="27">
        <f t="shared" si="6"/>
        <v>214.72200000000004</v>
      </c>
      <c r="I33" s="1"/>
    </row>
    <row r="34" spans="1:9" ht="15" customHeight="1">
      <c r="A34" s="2"/>
      <c r="B34" s="25" t="s">
        <v>49</v>
      </c>
      <c r="C34" s="25" t="s">
        <v>52</v>
      </c>
      <c r="D34" s="26">
        <v>234.83</v>
      </c>
      <c r="E34" s="25">
        <v>151.78</v>
      </c>
      <c r="F34" s="13"/>
      <c r="G34" s="27">
        <v>422.7</v>
      </c>
      <c r="H34" s="27">
        <f t="shared" si="6"/>
        <v>273.204</v>
      </c>
      <c r="I34" s="1"/>
    </row>
    <row r="35" spans="1:9" ht="15" customHeight="1">
      <c r="A35" s="2"/>
      <c r="B35" s="119" t="s">
        <v>92</v>
      </c>
      <c r="C35" s="120"/>
      <c r="D35" s="120"/>
      <c r="E35" s="121"/>
      <c r="F35" s="13"/>
      <c r="G35" s="114"/>
      <c r="H35" s="115"/>
      <c r="I35" s="1"/>
    </row>
    <row r="36" spans="1:9" ht="15" customHeight="1">
      <c r="A36" s="2"/>
      <c r="B36" s="25" t="s">
        <v>53</v>
      </c>
      <c r="C36" s="25" t="s">
        <v>56</v>
      </c>
      <c r="D36" s="26">
        <v>4.9</v>
      </c>
      <c r="E36" s="25">
        <v>5.71</v>
      </c>
      <c r="F36" s="13"/>
      <c r="G36" s="27">
        <f aca="true" t="shared" si="7" ref="G36:H38">SUM(18*D36/10)</f>
        <v>8.82</v>
      </c>
      <c r="H36" s="27">
        <f t="shared" si="7"/>
        <v>10.278</v>
      </c>
      <c r="I36" s="1"/>
    </row>
    <row r="37" spans="1:9" ht="15" customHeight="1">
      <c r="A37" s="2"/>
      <c r="B37" s="25" t="s">
        <v>54</v>
      </c>
      <c r="C37" s="25" t="s">
        <v>57</v>
      </c>
      <c r="D37" s="26">
        <v>21.8</v>
      </c>
      <c r="E37" s="25">
        <v>11.43</v>
      </c>
      <c r="F37" s="13"/>
      <c r="G37" s="27">
        <f t="shared" si="7"/>
        <v>39.24</v>
      </c>
      <c r="H37" s="27">
        <f t="shared" si="7"/>
        <v>20.574</v>
      </c>
      <c r="I37" s="1"/>
    </row>
    <row r="38" spans="1:9" ht="15" customHeight="1">
      <c r="A38" s="2"/>
      <c r="B38" s="25" t="s">
        <v>55</v>
      </c>
      <c r="C38" s="25" t="s">
        <v>58</v>
      </c>
      <c r="D38" s="26">
        <v>16.09</v>
      </c>
      <c r="E38" s="25">
        <v>17.14</v>
      </c>
      <c r="F38" s="13"/>
      <c r="G38" s="27">
        <f t="shared" si="7"/>
        <v>28.962</v>
      </c>
      <c r="H38" s="27">
        <f t="shared" si="7"/>
        <v>30.851999999999997</v>
      </c>
      <c r="I38" s="1"/>
    </row>
    <row r="39" spans="1:9" ht="15" customHeight="1">
      <c r="A39" s="2"/>
      <c r="B39" s="106" t="s">
        <v>91</v>
      </c>
      <c r="C39" s="107"/>
      <c r="D39" s="107"/>
      <c r="E39" s="108"/>
      <c r="F39" s="13"/>
      <c r="G39" s="114"/>
      <c r="H39" s="115"/>
      <c r="I39" s="1"/>
    </row>
    <row r="40" spans="1:9" ht="15" customHeight="1">
      <c r="A40" s="2"/>
      <c r="B40" s="25" t="s">
        <v>59</v>
      </c>
      <c r="C40" s="25" t="s">
        <v>62</v>
      </c>
      <c r="D40" s="26">
        <v>66.54</v>
      </c>
      <c r="E40" s="25">
        <v>52.62</v>
      </c>
      <c r="F40" s="13"/>
      <c r="G40" s="27">
        <f aca="true" t="shared" si="8" ref="G40:H42">SUM(18*D40/10)</f>
        <v>119.772</v>
      </c>
      <c r="H40" s="27">
        <f t="shared" si="8"/>
        <v>94.716</v>
      </c>
      <c r="I40" s="1"/>
    </row>
    <row r="41" spans="1:9" ht="15" customHeight="1">
      <c r="A41" s="2"/>
      <c r="B41" s="25" t="s">
        <v>60</v>
      </c>
      <c r="C41" s="25" t="s">
        <v>63</v>
      </c>
      <c r="D41" s="26">
        <v>224.26</v>
      </c>
      <c r="E41" s="25">
        <v>119.29</v>
      </c>
      <c r="F41" s="13"/>
      <c r="G41" s="27">
        <f t="shared" si="8"/>
        <v>403.668</v>
      </c>
      <c r="H41" s="27">
        <f t="shared" si="8"/>
        <v>214.72200000000004</v>
      </c>
      <c r="I41" s="1"/>
    </row>
    <row r="42" spans="1:9" ht="15" customHeight="1">
      <c r="A42" s="2"/>
      <c r="B42" s="25" t="s">
        <v>61</v>
      </c>
      <c r="C42" s="25" t="s">
        <v>64</v>
      </c>
      <c r="D42" s="26">
        <v>191.77</v>
      </c>
      <c r="E42" s="25">
        <v>151.78</v>
      </c>
      <c r="F42" s="13"/>
      <c r="G42" s="27">
        <f t="shared" si="8"/>
        <v>345.18600000000004</v>
      </c>
      <c r="H42" s="27">
        <f t="shared" si="8"/>
        <v>273.204</v>
      </c>
      <c r="I42" s="1"/>
    </row>
    <row r="43" spans="1:9" ht="15" customHeight="1">
      <c r="A43" s="2"/>
      <c r="B43" s="106" t="s">
        <v>90</v>
      </c>
      <c r="C43" s="109"/>
      <c r="D43" s="109"/>
      <c r="E43" s="110"/>
      <c r="F43" s="13"/>
      <c r="G43" s="114"/>
      <c r="H43" s="115"/>
      <c r="I43" s="1"/>
    </row>
    <row r="44" spans="1:9" ht="15" customHeight="1">
      <c r="A44" s="2"/>
      <c r="B44" s="25" t="s">
        <v>65</v>
      </c>
      <c r="C44" s="25" t="s">
        <v>68</v>
      </c>
      <c r="D44" s="26">
        <v>9.43</v>
      </c>
      <c r="E44" s="25">
        <v>5.71</v>
      </c>
      <c r="F44" s="13"/>
      <c r="G44" s="27">
        <f aca="true" t="shared" si="9" ref="G44:H46">SUM(18*D44/10)</f>
        <v>16.974</v>
      </c>
      <c r="H44" s="27">
        <f t="shared" si="9"/>
        <v>10.278</v>
      </c>
      <c r="I44" s="1"/>
    </row>
    <row r="45" spans="1:9" ht="15" customHeight="1">
      <c r="A45" s="2"/>
      <c r="B45" s="25" t="s">
        <v>66</v>
      </c>
      <c r="C45" s="25" t="s">
        <v>69</v>
      </c>
      <c r="D45" s="26">
        <v>33.56</v>
      </c>
      <c r="E45" s="25">
        <v>11.43</v>
      </c>
      <c r="F45" s="13"/>
      <c r="G45" s="27">
        <f t="shared" si="9"/>
        <v>60.408</v>
      </c>
      <c r="H45" s="27">
        <f t="shared" si="9"/>
        <v>20.574</v>
      </c>
      <c r="I45" s="1"/>
    </row>
    <row r="46" spans="1:9" ht="15" customHeight="1">
      <c r="A46" s="2"/>
      <c r="B46" s="25" t="s">
        <v>67</v>
      </c>
      <c r="C46" s="25" t="s">
        <v>70</v>
      </c>
      <c r="D46" s="26">
        <v>27.85</v>
      </c>
      <c r="E46" s="25">
        <v>17.14</v>
      </c>
      <c r="F46" s="13"/>
      <c r="G46" s="27">
        <f t="shared" si="9"/>
        <v>50.13</v>
      </c>
      <c r="H46" s="27">
        <f t="shared" si="9"/>
        <v>30.851999999999997</v>
      </c>
      <c r="I46" s="1"/>
    </row>
    <row r="47" spans="1:9" ht="15" customHeight="1">
      <c r="A47" s="2"/>
      <c r="B47" s="111" t="s">
        <v>89</v>
      </c>
      <c r="C47" s="112"/>
      <c r="D47" s="112"/>
      <c r="E47" s="113"/>
      <c r="F47" s="13"/>
      <c r="G47" s="114"/>
      <c r="H47" s="115"/>
      <c r="I47" s="1"/>
    </row>
    <row r="48" spans="1:9" ht="15" customHeight="1">
      <c r="A48" s="2"/>
      <c r="B48" s="25" t="s">
        <v>71</v>
      </c>
      <c r="C48" s="25" t="s">
        <v>74</v>
      </c>
      <c r="D48" s="26">
        <v>0</v>
      </c>
      <c r="E48" s="25">
        <v>52.62</v>
      </c>
      <c r="F48" s="13"/>
      <c r="G48" s="27">
        <f aca="true" t="shared" si="10" ref="G48:H50">SUM(18*D48/10)</f>
        <v>0</v>
      </c>
      <c r="H48" s="27">
        <f t="shared" si="10"/>
        <v>94.716</v>
      </c>
      <c r="I48" s="1"/>
    </row>
    <row r="49" spans="1:9" ht="15" customHeight="1">
      <c r="A49" s="2"/>
      <c r="B49" s="25" t="s">
        <v>72</v>
      </c>
      <c r="C49" s="25" t="s">
        <v>75</v>
      </c>
      <c r="D49" s="26">
        <v>32.49</v>
      </c>
      <c r="E49" s="25">
        <v>119.29</v>
      </c>
      <c r="F49" s="13"/>
      <c r="G49" s="27">
        <f t="shared" si="10"/>
        <v>58.482000000000006</v>
      </c>
      <c r="H49" s="27">
        <f t="shared" si="10"/>
        <v>214.72200000000004</v>
      </c>
      <c r="I49" s="1"/>
    </row>
    <row r="50" spans="1:9" ht="15" customHeight="1">
      <c r="A50" s="2"/>
      <c r="B50" s="25" t="s">
        <v>73</v>
      </c>
      <c r="C50" s="25" t="s">
        <v>76</v>
      </c>
      <c r="D50" s="26">
        <v>0</v>
      </c>
      <c r="E50" s="25">
        <v>151.78</v>
      </c>
      <c r="F50" s="13"/>
      <c r="G50" s="27">
        <f t="shared" si="10"/>
        <v>0</v>
      </c>
      <c r="H50" s="27">
        <f t="shared" si="10"/>
        <v>273.204</v>
      </c>
      <c r="I50" s="1"/>
    </row>
    <row r="51" spans="1:9" ht="15" customHeight="1">
      <c r="A51" s="2"/>
      <c r="B51" s="111" t="s">
        <v>88</v>
      </c>
      <c r="C51" s="112"/>
      <c r="D51" s="112"/>
      <c r="E51" s="113"/>
      <c r="F51" s="13"/>
      <c r="G51" s="114"/>
      <c r="H51" s="115"/>
      <c r="I51" s="1"/>
    </row>
    <row r="52" spans="1:9" ht="15" customHeight="1">
      <c r="A52" s="2"/>
      <c r="B52" s="25" t="s">
        <v>77</v>
      </c>
      <c r="C52" s="25" t="s">
        <v>80</v>
      </c>
      <c r="D52" s="30">
        <v>9.43</v>
      </c>
      <c r="E52" s="25">
        <v>5.71</v>
      </c>
      <c r="F52" s="13"/>
      <c r="G52" s="27">
        <f aca="true" t="shared" si="11" ref="G52:H54">SUM(18*D52/10)</f>
        <v>16.974</v>
      </c>
      <c r="H52" s="27">
        <f t="shared" si="11"/>
        <v>10.278</v>
      </c>
      <c r="I52" s="1"/>
    </row>
    <row r="53" spans="1:9" ht="15" customHeight="1">
      <c r="A53" s="2"/>
      <c r="B53" s="25" t="s">
        <v>78</v>
      </c>
      <c r="C53" s="25" t="s">
        <v>81</v>
      </c>
      <c r="D53" s="26">
        <v>33.56</v>
      </c>
      <c r="E53" s="25">
        <v>11.43</v>
      </c>
      <c r="F53" s="13"/>
      <c r="G53" s="27">
        <f t="shared" si="11"/>
        <v>60.408</v>
      </c>
      <c r="H53" s="27">
        <f t="shared" si="11"/>
        <v>20.574</v>
      </c>
      <c r="I53" s="1"/>
    </row>
    <row r="54" spans="1:9" ht="15" customHeight="1" thickBot="1">
      <c r="A54" s="2"/>
      <c r="B54" s="25" t="s">
        <v>79</v>
      </c>
      <c r="C54" s="25" t="s">
        <v>82</v>
      </c>
      <c r="D54" s="26">
        <v>27.85</v>
      </c>
      <c r="E54" s="25">
        <v>17.14</v>
      </c>
      <c r="F54" s="13"/>
      <c r="G54" s="27">
        <f t="shared" si="11"/>
        <v>50.13</v>
      </c>
      <c r="H54" s="27">
        <f t="shared" si="11"/>
        <v>30.851999999999997</v>
      </c>
      <c r="I54" s="1"/>
    </row>
    <row r="55" spans="1:8" ht="15" customHeight="1" hidden="1">
      <c r="A55" s="2"/>
      <c r="B55" s="10"/>
      <c r="C55" s="10"/>
      <c r="D55" s="21"/>
      <c r="E55" s="10"/>
      <c r="F55" s="13"/>
      <c r="G55" s="12"/>
      <c r="H55" s="14"/>
    </row>
    <row r="56" spans="1:8" ht="15" customHeight="1" hidden="1">
      <c r="A56" s="2"/>
      <c r="B56" s="10"/>
      <c r="C56" s="10"/>
      <c r="D56" s="21"/>
      <c r="E56" s="10"/>
      <c r="F56" s="13"/>
      <c r="G56" s="12"/>
      <c r="H56" s="14"/>
    </row>
    <row r="57" spans="1:8" ht="15" customHeight="1" hidden="1">
      <c r="A57" s="2"/>
      <c r="B57" s="10"/>
      <c r="C57" s="10"/>
      <c r="D57" s="21"/>
      <c r="E57" s="10"/>
      <c r="F57" s="13"/>
      <c r="G57" s="12"/>
      <c r="H57" s="14"/>
    </row>
    <row r="58" spans="1:8" ht="15" customHeight="1" hidden="1">
      <c r="A58" s="2"/>
      <c r="B58" s="10"/>
      <c r="C58" s="10"/>
      <c r="D58" s="21"/>
      <c r="E58" s="10"/>
      <c r="F58" s="13"/>
      <c r="G58" s="12"/>
      <c r="H58" s="14"/>
    </row>
    <row r="59" spans="1:8" ht="15" customHeight="1" hidden="1">
      <c r="A59" s="2"/>
      <c r="B59" s="10"/>
      <c r="C59" s="10"/>
      <c r="D59" s="21"/>
      <c r="E59" s="10"/>
      <c r="F59" s="13"/>
      <c r="G59" s="12"/>
      <c r="H59" s="14"/>
    </row>
    <row r="60" spans="1:8" ht="15" customHeight="1" hidden="1">
      <c r="A60" s="2"/>
      <c r="B60" s="10"/>
      <c r="C60" s="10"/>
      <c r="D60" s="21"/>
      <c r="E60" s="10"/>
      <c r="F60" s="13"/>
      <c r="G60" s="12"/>
      <c r="H60" s="14"/>
    </row>
    <row r="61" spans="1:8" ht="15" customHeight="1" hidden="1">
      <c r="A61" s="2"/>
      <c r="B61" s="10"/>
      <c r="C61" s="10"/>
      <c r="D61" s="21"/>
      <c r="E61" s="10"/>
      <c r="F61" s="13"/>
      <c r="G61" s="12"/>
      <c r="H61" s="14"/>
    </row>
    <row r="62" spans="1:8" ht="15" customHeight="1" hidden="1">
      <c r="A62" s="2"/>
      <c r="B62" s="10"/>
      <c r="C62" s="10"/>
      <c r="D62" s="21"/>
      <c r="E62" s="10"/>
      <c r="F62" s="13"/>
      <c r="G62" s="12"/>
      <c r="H62" s="14"/>
    </row>
    <row r="63" spans="1:8" ht="15" customHeight="1" hidden="1">
      <c r="A63" s="2"/>
      <c r="B63" s="10"/>
      <c r="C63" s="10"/>
      <c r="D63" s="21"/>
      <c r="E63" s="10"/>
      <c r="F63" s="13"/>
      <c r="G63" s="12"/>
      <c r="H63" s="14"/>
    </row>
    <row r="64" spans="1:8" ht="15" customHeight="1" hidden="1">
      <c r="A64" s="2"/>
      <c r="B64" s="10"/>
      <c r="C64" s="10"/>
      <c r="D64" s="21"/>
      <c r="E64" s="10"/>
      <c r="F64" s="13"/>
      <c r="G64" s="12"/>
      <c r="H64" s="14"/>
    </row>
    <row r="65" spans="1:8" ht="15" customHeight="1" hidden="1">
      <c r="A65" s="2"/>
      <c r="B65" s="10"/>
      <c r="C65" s="10"/>
      <c r="D65" s="21"/>
      <c r="E65" s="10"/>
      <c r="F65" s="13"/>
      <c r="G65" s="12"/>
      <c r="H65" s="14"/>
    </row>
    <row r="66" spans="1:8" ht="15" customHeight="1" hidden="1">
      <c r="A66" s="2"/>
      <c r="B66" s="10"/>
      <c r="C66" s="10"/>
      <c r="D66" s="21"/>
      <c r="E66" s="10"/>
      <c r="F66" s="13"/>
      <c r="G66" s="12"/>
      <c r="H66" s="14"/>
    </row>
    <row r="67" spans="1:8" ht="15" customHeight="1" hidden="1">
      <c r="A67" s="2"/>
      <c r="B67" s="10"/>
      <c r="C67" s="10"/>
      <c r="D67" s="21"/>
      <c r="E67" s="10"/>
      <c r="F67" s="13"/>
      <c r="G67" s="12"/>
      <c r="H67" s="14"/>
    </row>
    <row r="68" spans="1:8" ht="15" customHeight="1" hidden="1">
      <c r="A68" s="2"/>
      <c r="B68" s="10"/>
      <c r="C68" s="10"/>
      <c r="D68" s="21"/>
      <c r="E68" s="10"/>
      <c r="F68" s="13"/>
      <c r="G68" s="12"/>
      <c r="H68" s="14"/>
    </row>
    <row r="69" spans="1:8" ht="15" customHeight="1" hidden="1">
      <c r="A69" s="2"/>
      <c r="B69" s="10"/>
      <c r="C69" s="10"/>
      <c r="D69" s="21"/>
      <c r="E69" s="10"/>
      <c r="F69" s="13"/>
      <c r="G69" s="12"/>
      <c r="H69" s="14"/>
    </row>
    <row r="70" spans="1:8" ht="15" customHeight="1" hidden="1" thickBot="1">
      <c r="A70" s="2"/>
      <c r="B70" s="8"/>
      <c r="C70" s="9"/>
      <c r="D70" s="22"/>
      <c r="E70" s="9"/>
      <c r="F70" s="15"/>
      <c r="G70" s="9"/>
      <c r="H70" s="16"/>
    </row>
    <row r="71" spans="2:8" ht="15" customHeight="1">
      <c r="B71" s="4" t="s">
        <v>101</v>
      </c>
      <c r="C71" s="4"/>
      <c r="D71" s="4"/>
      <c r="E71" s="4"/>
      <c r="F71" s="4"/>
      <c r="G71" s="4"/>
      <c r="H71" s="4"/>
    </row>
    <row r="72" spans="2:8" ht="15" customHeight="1">
      <c r="B72" s="24" t="s">
        <v>87</v>
      </c>
      <c r="H72" t="s">
        <v>85</v>
      </c>
    </row>
    <row r="73" ht="12.75">
      <c r="B73" s="23" t="s">
        <v>86</v>
      </c>
    </row>
  </sheetData>
  <sheetProtection/>
  <mergeCells count="33">
    <mergeCell ref="B2:C2"/>
    <mergeCell ref="D2:E2"/>
    <mergeCell ref="G2:H2"/>
    <mergeCell ref="G3:H3"/>
    <mergeCell ref="D3:E3"/>
    <mergeCell ref="B11:E11"/>
    <mergeCell ref="G7:H7"/>
    <mergeCell ref="D5:E5"/>
    <mergeCell ref="G4:H4"/>
    <mergeCell ref="G5:H5"/>
    <mergeCell ref="B15:E15"/>
    <mergeCell ref="G15:H15"/>
    <mergeCell ref="B7:E7"/>
    <mergeCell ref="B4:C4"/>
    <mergeCell ref="D4:E4"/>
    <mergeCell ref="B19:E19"/>
    <mergeCell ref="G19:H19"/>
    <mergeCell ref="B23:E23"/>
    <mergeCell ref="B27:E27"/>
    <mergeCell ref="G23:H23"/>
    <mergeCell ref="G27:H27"/>
    <mergeCell ref="B31:E31"/>
    <mergeCell ref="B35:E35"/>
    <mergeCell ref="G31:H31"/>
    <mergeCell ref="G35:H35"/>
    <mergeCell ref="B39:E39"/>
    <mergeCell ref="B43:E43"/>
    <mergeCell ref="B47:E47"/>
    <mergeCell ref="B51:E51"/>
    <mergeCell ref="G43:H43"/>
    <mergeCell ref="G47:H47"/>
    <mergeCell ref="G51:H51"/>
    <mergeCell ref="G39:H39"/>
  </mergeCells>
  <printOptions verticalCentered="1"/>
  <pageMargins left="0.75" right="0.75" top="1" bottom="1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L50"/>
  <sheetViews>
    <sheetView tabSelected="1" zoomScalePageLayoutView="0" workbookViewId="0" topLeftCell="A1">
      <selection activeCell="H3" sqref="H3:I4"/>
    </sheetView>
  </sheetViews>
  <sheetFormatPr defaultColWidth="9.140625" defaultRowHeight="12.75"/>
  <cols>
    <col min="1" max="1" width="5.7109375" style="0" customWidth="1"/>
    <col min="2" max="3" width="14.7109375" style="0" customWidth="1"/>
    <col min="4" max="4" width="5.421875" style="0" customWidth="1"/>
    <col min="5" max="5" width="12.00390625" style="95" customWidth="1"/>
    <col min="6" max="9" width="14.7109375" style="0" customWidth="1"/>
  </cols>
  <sheetData>
    <row r="1" ht="12.75"/>
    <row r="2" spans="2:9" ht="19.5" customHeight="1" thickBot="1">
      <c r="B2" s="162" t="s">
        <v>168</v>
      </c>
      <c r="C2" s="162"/>
      <c r="D2" s="162"/>
      <c r="E2" s="162"/>
      <c r="F2" s="162"/>
      <c r="G2" s="162"/>
      <c r="H2" s="132"/>
      <c r="I2" s="132"/>
    </row>
    <row r="3" spans="1:9" ht="15" customHeight="1">
      <c r="A3" s="31"/>
      <c r="B3" s="163" t="s">
        <v>113</v>
      </c>
      <c r="C3" s="164"/>
      <c r="D3" s="105"/>
      <c r="E3" s="165" t="s">
        <v>102</v>
      </c>
      <c r="F3" s="154" t="s">
        <v>121</v>
      </c>
      <c r="G3" s="155"/>
      <c r="H3" s="158" t="s">
        <v>122</v>
      </c>
      <c r="I3" s="159"/>
    </row>
    <row r="4" spans="1:12" ht="15" customHeight="1">
      <c r="A4" s="31"/>
      <c r="B4" s="168" t="s">
        <v>133</v>
      </c>
      <c r="C4" s="169"/>
      <c r="D4" s="104"/>
      <c r="E4" s="166"/>
      <c r="F4" s="156"/>
      <c r="G4" s="157"/>
      <c r="H4" s="160"/>
      <c r="I4" s="161"/>
      <c r="L4" s="44"/>
    </row>
    <row r="5" spans="1:9" ht="15" customHeight="1" thickBot="1">
      <c r="A5" s="31"/>
      <c r="B5" s="51" t="s">
        <v>3</v>
      </c>
      <c r="C5" s="52" t="s">
        <v>103</v>
      </c>
      <c r="D5" s="52"/>
      <c r="E5" s="167"/>
      <c r="F5" s="53" t="s">
        <v>104</v>
      </c>
      <c r="G5" s="54" t="s">
        <v>9</v>
      </c>
      <c r="H5" s="100" t="s">
        <v>104</v>
      </c>
      <c r="I5" s="101" t="s">
        <v>9</v>
      </c>
    </row>
    <row r="6" spans="1:9" s="32" customFormat="1" ht="6" customHeight="1">
      <c r="A6" s="31"/>
      <c r="B6" s="45"/>
      <c r="C6" s="37"/>
      <c r="D6" s="37"/>
      <c r="E6" s="89"/>
      <c r="F6" s="37"/>
      <c r="G6" s="46"/>
      <c r="H6" s="50"/>
      <c r="I6" s="41"/>
    </row>
    <row r="7" spans="1:9" s="32" customFormat="1" ht="16.5" customHeight="1">
      <c r="A7" s="33"/>
      <c r="B7" s="146" t="s">
        <v>156</v>
      </c>
      <c r="C7" s="147"/>
      <c r="D7" s="147"/>
      <c r="E7" s="147"/>
      <c r="F7" s="147"/>
      <c r="G7" s="147"/>
      <c r="H7" s="148"/>
      <c r="I7" s="149"/>
    </row>
    <row r="8" spans="1:9" s="32" customFormat="1" ht="16.5" customHeight="1">
      <c r="A8" s="33"/>
      <c r="B8" s="39" t="s">
        <v>139</v>
      </c>
      <c r="C8" s="40" t="s">
        <v>144</v>
      </c>
      <c r="D8" s="40" t="s">
        <v>171</v>
      </c>
      <c r="E8" s="98" t="s">
        <v>149</v>
      </c>
      <c r="F8" s="40">
        <v>4.62</v>
      </c>
      <c r="G8" s="34">
        <v>79.38</v>
      </c>
      <c r="H8" s="79">
        <f aca="true" t="shared" si="0" ref="H8:I12">SUM(23*F8)/15</f>
        <v>7.0840000000000005</v>
      </c>
      <c r="I8" s="80">
        <f t="shared" si="0"/>
        <v>121.71599999999998</v>
      </c>
    </row>
    <row r="9" spans="1:9" s="32" customFormat="1" ht="16.5" customHeight="1">
      <c r="A9" s="33"/>
      <c r="B9" s="47" t="s">
        <v>140</v>
      </c>
      <c r="C9" s="48" t="s">
        <v>145</v>
      </c>
      <c r="D9" s="48" t="s">
        <v>172</v>
      </c>
      <c r="E9" s="99" t="s">
        <v>150</v>
      </c>
      <c r="F9" s="48">
        <v>61.55</v>
      </c>
      <c r="G9" s="76">
        <v>114.3</v>
      </c>
      <c r="H9" s="79">
        <f t="shared" si="0"/>
        <v>94.37666666666665</v>
      </c>
      <c r="I9" s="80">
        <f t="shared" si="0"/>
        <v>175.26000000000002</v>
      </c>
    </row>
    <row r="10" spans="1:9" s="32" customFormat="1" ht="16.5" customHeight="1">
      <c r="A10" s="33"/>
      <c r="B10" s="39" t="s">
        <v>141</v>
      </c>
      <c r="C10" s="40" t="s">
        <v>146</v>
      </c>
      <c r="D10" s="40" t="s">
        <v>173</v>
      </c>
      <c r="E10" s="98" t="s">
        <v>151</v>
      </c>
      <c r="F10" s="40">
        <v>51.69</v>
      </c>
      <c r="G10" s="34">
        <v>96</v>
      </c>
      <c r="H10" s="79">
        <f t="shared" si="0"/>
        <v>79.258</v>
      </c>
      <c r="I10" s="80">
        <f t="shared" si="0"/>
        <v>147.2</v>
      </c>
    </row>
    <row r="11" spans="1:9" s="32" customFormat="1" ht="16.5" customHeight="1">
      <c r="A11" s="33"/>
      <c r="B11" s="47" t="s">
        <v>142</v>
      </c>
      <c r="C11" s="48" t="s">
        <v>147</v>
      </c>
      <c r="D11" s="48" t="s">
        <v>174</v>
      </c>
      <c r="E11" s="99" t="s">
        <v>152</v>
      </c>
      <c r="F11" s="48">
        <v>86.1</v>
      </c>
      <c r="G11" s="76">
        <v>159.9</v>
      </c>
      <c r="H11" s="79">
        <f t="shared" si="0"/>
        <v>132.02</v>
      </c>
      <c r="I11" s="80">
        <f t="shared" si="0"/>
        <v>245.18</v>
      </c>
    </row>
    <row r="12" spans="1:9" s="32" customFormat="1" ht="16.5" customHeight="1">
      <c r="A12" s="33"/>
      <c r="B12" s="39" t="s">
        <v>143</v>
      </c>
      <c r="C12" s="40" t="s">
        <v>148</v>
      </c>
      <c r="D12" s="40" t="s">
        <v>175</v>
      </c>
      <c r="E12" s="98" t="s">
        <v>153</v>
      </c>
      <c r="F12" s="40">
        <v>80.85</v>
      </c>
      <c r="G12" s="34">
        <v>167.92</v>
      </c>
      <c r="H12" s="79">
        <f t="shared" si="0"/>
        <v>123.97</v>
      </c>
      <c r="I12" s="80">
        <f t="shared" si="0"/>
        <v>257.4773333333333</v>
      </c>
    </row>
    <row r="13" spans="1:9" s="32" customFormat="1" ht="6" customHeight="1">
      <c r="A13" s="33"/>
      <c r="B13" s="35"/>
      <c r="C13" s="36"/>
      <c r="D13" s="36"/>
      <c r="E13" s="90"/>
      <c r="F13" s="36"/>
      <c r="G13" s="38"/>
      <c r="H13" s="72"/>
      <c r="I13" s="73"/>
    </row>
    <row r="14" spans="1:9" s="32" customFormat="1" ht="16.5" customHeight="1">
      <c r="A14" s="33"/>
      <c r="B14" s="150" t="s">
        <v>155</v>
      </c>
      <c r="C14" s="151"/>
      <c r="D14" s="151"/>
      <c r="E14" s="151"/>
      <c r="F14" s="151"/>
      <c r="G14" s="151"/>
      <c r="H14" s="152"/>
      <c r="I14" s="153"/>
    </row>
    <row r="15" spans="1:9" s="32" customFormat="1" ht="16.5" customHeight="1">
      <c r="A15" s="33"/>
      <c r="B15" s="49" t="s">
        <v>123</v>
      </c>
      <c r="C15" s="40" t="s">
        <v>128</v>
      </c>
      <c r="D15" s="40" t="s">
        <v>171</v>
      </c>
      <c r="E15" s="98" t="s">
        <v>149</v>
      </c>
      <c r="F15" s="40">
        <v>41.26</v>
      </c>
      <c r="G15" s="34">
        <v>96.28</v>
      </c>
      <c r="H15" s="79">
        <f aca="true" t="shared" si="1" ref="H15:I19">SUM(23*F15)/15</f>
        <v>63.265333333333324</v>
      </c>
      <c r="I15" s="80">
        <f t="shared" si="1"/>
        <v>147.62933333333334</v>
      </c>
    </row>
    <row r="16" spans="1:9" s="32" customFormat="1" ht="16.5" customHeight="1">
      <c r="A16" s="33"/>
      <c r="B16" s="47" t="s">
        <v>124</v>
      </c>
      <c r="C16" s="48" t="s">
        <v>129</v>
      </c>
      <c r="D16" s="48" t="s">
        <v>172</v>
      </c>
      <c r="E16" s="99" t="s">
        <v>150</v>
      </c>
      <c r="F16" s="48">
        <v>111.12</v>
      </c>
      <c r="G16" s="76">
        <v>185.19</v>
      </c>
      <c r="H16" s="79">
        <f t="shared" si="1"/>
        <v>170.38400000000001</v>
      </c>
      <c r="I16" s="80">
        <f t="shared" si="1"/>
        <v>283.95799999999997</v>
      </c>
    </row>
    <row r="17" spans="1:9" s="32" customFormat="1" ht="16.5" customHeight="1">
      <c r="A17" s="33"/>
      <c r="B17" s="39" t="s">
        <v>125</v>
      </c>
      <c r="C17" s="40" t="s">
        <v>130</v>
      </c>
      <c r="D17" s="40" t="s">
        <v>173</v>
      </c>
      <c r="E17" s="98" t="s">
        <v>151</v>
      </c>
      <c r="F17" s="40">
        <v>93.12</v>
      </c>
      <c r="G17" s="34">
        <v>155.19</v>
      </c>
      <c r="H17" s="79">
        <f t="shared" si="1"/>
        <v>142.78400000000002</v>
      </c>
      <c r="I17" s="80">
        <f t="shared" si="1"/>
        <v>237.958</v>
      </c>
    </row>
    <row r="18" spans="1:9" s="32" customFormat="1" ht="16.5" customHeight="1">
      <c r="A18" s="33"/>
      <c r="B18" s="47" t="s">
        <v>126</v>
      </c>
      <c r="C18" s="48" t="s">
        <v>131</v>
      </c>
      <c r="D18" s="48" t="s">
        <v>174</v>
      </c>
      <c r="E18" s="99" t="s">
        <v>152</v>
      </c>
      <c r="F18" s="48">
        <v>154.9</v>
      </c>
      <c r="G18" s="76">
        <v>258.18</v>
      </c>
      <c r="H18" s="79">
        <f t="shared" si="1"/>
        <v>237.51333333333335</v>
      </c>
      <c r="I18" s="80">
        <f t="shared" si="1"/>
        <v>395.87600000000003</v>
      </c>
    </row>
    <row r="19" spans="1:9" s="32" customFormat="1" ht="16.5" customHeight="1">
      <c r="A19" s="33"/>
      <c r="B19" s="39" t="s">
        <v>127</v>
      </c>
      <c r="C19" s="40" t="s">
        <v>132</v>
      </c>
      <c r="D19" s="40" t="s">
        <v>175</v>
      </c>
      <c r="E19" s="98" t="s">
        <v>153</v>
      </c>
      <c r="F19" s="40">
        <v>145.38</v>
      </c>
      <c r="G19" s="34">
        <v>270</v>
      </c>
      <c r="H19" s="79">
        <f t="shared" si="1"/>
        <v>222.916</v>
      </c>
      <c r="I19" s="80">
        <f t="shared" si="1"/>
        <v>414</v>
      </c>
    </row>
    <row r="20" spans="1:9" s="32" customFormat="1" ht="6" customHeight="1">
      <c r="A20" s="33"/>
      <c r="B20" s="178"/>
      <c r="C20" s="179"/>
      <c r="D20" s="179"/>
      <c r="E20" s="179"/>
      <c r="F20" s="179"/>
      <c r="G20" s="179"/>
      <c r="H20" s="179"/>
      <c r="I20" s="180"/>
    </row>
    <row r="21" spans="1:9" s="32" customFormat="1" ht="16.5" customHeight="1">
      <c r="A21" s="33"/>
      <c r="B21" s="170" t="s">
        <v>167</v>
      </c>
      <c r="C21" s="171"/>
      <c r="D21" s="171"/>
      <c r="E21" s="171"/>
      <c r="F21" s="171"/>
      <c r="G21" s="171"/>
      <c r="H21" s="172"/>
      <c r="I21" s="173"/>
    </row>
    <row r="22" spans="1:9" s="32" customFormat="1" ht="16.5" customHeight="1">
      <c r="A22" s="33"/>
      <c r="B22" s="49" t="s">
        <v>65</v>
      </c>
      <c r="C22" s="40" t="s">
        <v>68</v>
      </c>
      <c r="D22" s="40" t="s">
        <v>171</v>
      </c>
      <c r="E22" s="98" t="s">
        <v>149</v>
      </c>
      <c r="F22" s="40">
        <v>7.38</v>
      </c>
      <c r="G22" s="34">
        <v>7.38</v>
      </c>
      <c r="H22" s="79">
        <f aca="true" t="shared" si="2" ref="H22:I26">SUM(23*F22)/15</f>
        <v>11.316</v>
      </c>
      <c r="I22" s="80">
        <f t="shared" si="2"/>
        <v>11.316</v>
      </c>
    </row>
    <row r="23" spans="1:9" s="32" customFormat="1" ht="16.5" customHeight="1">
      <c r="A23" s="33"/>
      <c r="B23" s="47" t="s">
        <v>66</v>
      </c>
      <c r="C23" s="48" t="s">
        <v>69</v>
      </c>
      <c r="D23" s="48" t="s">
        <v>172</v>
      </c>
      <c r="E23" s="99" t="s">
        <v>150</v>
      </c>
      <c r="F23" s="48">
        <v>23.26</v>
      </c>
      <c r="G23" s="76">
        <v>9.97</v>
      </c>
      <c r="H23" s="79">
        <f t="shared" si="2"/>
        <v>35.665333333333336</v>
      </c>
      <c r="I23" s="80">
        <f t="shared" si="2"/>
        <v>15.287333333333333</v>
      </c>
    </row>
    <row r="24" spans="1:9" s="32" customFormat="1" ht="16.5" customHeight="1">
      <c r="A24" s="33"/>
      <c r="B24" s="39" t="s">
        <v>67</v>
      </c>
      <c r="C24" s="40" t="s">
        <v>70</v>
      </c>
      <c r="D24" s="40" t="s">
        <v>173</v>
      </c>
      <c r="E24" s="98" t="s">
        <v>151</v>
      </c>
      <c r="F24" s="40">
        <v>18.74</v>
      </c>
      <c r="G24" s="34">
        <v>8.03</v>
      </c>
      <c r="H24" s="79">
        <f t="shared" si="2"/>
        <v>28.734666666666666</v>
      </c>
      <c r="I24" s="80">
        <f t="shared" si="2"/>
        <v>12.312666666666667</v>
      </c>
    </row>
    <row r="25" spans="1:9" s="32" customFormat="1" ht="16.5" customHeight="1">
      <c r="A25" s="33"/>
      <c r="B25" s="47" t="s">
        <v>77</v>
      </c>
      <c r="C25" s="48" t="s">
        <v>80</v>
      </c>
      <c r="D25" s="48" t="s">
        <v>174</v>
      </c>
      <c r="E25" s="99" t="s">
        <v>152</v>
      </c>
      <c r="F25" s="48">
        <v>31.34</v>
      </c>
      <c r="G25" s="76">
        <v>13.43</v>
      </c>
      <c r="H25" s="79">
        <f t="shared" si="2"/>
        <v>48.05466666666667</v>
      </c>
      <c r="I25" s="80">
        <f t="shared" si="2"/>
        <v>20.592666666666666</v>
      </c>
    </row>
    <row r="26" spans="1:9" s="32" customFormat="1" ht="16.5" customHeight="1">
      <c r="A26" s="33"/>
      <c r="B26" s="39" t="s">
        <v>78</v>
      </c>
      <c r="C26" s="40" t="s">
        <v>81</v>
      </c>
      <c r="D26" s="40" t="s">
        <v>175</v>
      </c>
      <c r="E26" s="98" t="s">
        <v>153</v>
      </c>
      <c r="F26" s="40">
        <v>29.1</v>
      </c>
      <c r="G26" s="34">
        <v>15.67</v>
      </c>
      <c r="H26" s="79">
        <f t="shared" si="2"/>
        <v>44.620000000000005</v>
      </c>
      <c r="I26" s="80">
        <f t="shared" si="2"/>
        <v>24.027333333333335</v>
      </c>
    </row>
    <row r="27" spans="1:9" s="32" customFormat="1" ht="16.5" customHeight="1" hidden="1">
      <c r="A27" s="33"/>
      <c r="B27" s="178"/>
      <c r="C27" s="179"/>
      <c r="D27" s="179"/>
      <c r="E27" s="179"/>
      <c r="F27" s="179"/>
      <c r="G27" s="179"/>
      <c r="H27" s="179"/>
      <c r="I27" s="180"/>
    </row>
    <row r="28" spans="1:9" s="32" customFormat="1" ht="16.5" customHeight="1" hidden="1">
      <c r="A28" s="33"/>
      <c r="B28" s="146" t="s">
        <v>154</v>
      </c>
      <c r="C28" s="147"/>
      <c r="D28" s="147"/>
      <c r="E28" s="147"/>
      <c r="F28" s="147"/>
      <c r="G28" s="147"/>
      <c r="H28" s="148"/>
      <c r="I28" s="149"/>
    </row>
    <row r="29" spans="1:9" s="32" customFormat="1" ht="16.5" customHeight="1" hidden="1">
      <c r="A29" s="33"/>
      <c r="B29" s="49" t="s">
        <v>157</v>
      </c>
      <c r="C29" s="40" t="s">
        <v>162</v>
      </c>
      <c r="D29" s="40"/>
      <c r="E29" s="98" t="s">
        <v>149</v>
      </c>
      <c r="F29" s="40">
        <v>6.46</v>
      </c>
      <c r="G29" s="34">
        <v>6.46</v>
      </c>
      <c r="H29" s="79">
        <f aca="true" t="shared" si="3" ref="H29:I33">SUM(23*F29)/15</f>
        <v>9.905333333333335</v>
      </c>
      <c r="I29" s="80">
        <f t="shared" si="3"/>
        <v>9.905333333333335</v>
      </c>
    </row>
    <row r="30" spans="1:9" s="32" customFormat="1" ht="16.5" customHeight="1" hidden="1">
      <c r="A30" s="33"/>
      <c r="B30" s="47" t="s">
        <v>158</v>
      </c>
      <c r="C30" s="48" t="s">
        <v>163</v>
      </c>
      <c r="D30" s="48"/>
      <c r="E30" s="99" t="s">
        <v>150</v>
      </c>
      <c r="F30" s="48">
        <v>19.4</v>
      </c>
      <c r="G30" s="76">
        <v>9.68</v>
      </c>
      <c r="H30" s="79">
        <f t="shared" si="3"/>
        <v>29.746666666666666</v>
      </c>
      <c r="I30" s="80">
        <f t="shared" si="3"/>
        <v>14.842666666666666</v>
      </c>
    </row>
    <row r="31" spans="1:9" s="32" customFormat="1" ht="16.5" customHeight="1" hidden="1">
      <c r="A31" s="33"/>
      <c r="B31" s="39" t="s">
        <v>159</v>
      </c>
      <c r="C31" s="40" t="s">
        <v>164</v>
      </c>
      <c r="D31" s="40"/>
      <c r="E31" s="98" t="s">
        <v>151</v>
      </c>
      <c r="F31" s="40">
        <v>15.25</v>
      </c>
      <c r="G31" s="34">
        <v>8.29</v>
      </c>
      <c r="H31" s="79">
        <f t="shared" si="3"/>
        <v>23.383333333333333</v>
      </c>
      <c r="I31" s="80">
        <f t="shared" si="3"/>
        <v>12.711333333333332</v>
      </c>
    </row>
    <row r="32" spans="1:9" s="32" customFormat="1" ht="16.5" customHeight="1" hidden="1">
      <c r="A32" s="33"/>
      <c r="B32" s="47" t="s">
        <v>160</v>
      </c>
      <c r="C32" s="48" t="s">
        <v>165</v>
      </c>
      <c r="D32" s="48"/>
      <c r="E32" s="99" t="s">
        <v>152</v>
      </c>
      <c r="F32" s="48">
        <v>25.41</v>
      </c>
      <c r="G32" s="76">
        <v>13.82</v>
      </c>
      <c r="H32" s="79">
        <f t="shared" si="3"/>
        <v>38.961999999999996</v>
      </c>
      <c r="I32" s="80">
        <f t="shared" si="3"/>
        <v>21.19066666666667</v>
      </c>
    </row>
    <row r="33" spans="1:9" s="32" customFormat="1" ht="16.5" customHeight="1" hidden="1">
      <c r="A33" s="33"/>
      <c r="B33" s="39" t="s">
        <v>161</v>
      </c>
      <c r="C33" s="40" t="s">
        <v>166</v>
      </c>
      <c r="D33" s="40"/>
      <c r="E33" s="98" t="s">
        <v>153</v>
      </c>
      <c r="F33" s="40">
        <v>24.38</v>
      </c>
      <c r="G33" s="34">
        <v>14.85</v>
      </c>
      <c r="H33" s="79">
        <f t="shared" si="3"/>
        <v>37.382666666666665</v>
      </c>
      <c r="I33" s="80">
        <f t="shared" si="3"/>
        <v>22.77</v>
      </c>
    </row>
    <row r="34" spans="1:9" s="32" customFormat="1" ht="6" customHeight="1">
      <c r="A34" s="33"/>
      <c r="B34" s="42"/>
      <c r="C34" s="43"/>
      <c r="D34" s="43"/>
      <c r="E34" s="91"/>
      <c r="F34" s="43"/>
      <c r="G34" s="43"/>
      <c r="H34" s="74"/>
      <c r="I34" s="75"/>
    </row>
    <row r="35" spans="1:9" ht="15" customHeight="1">
      <c r="A35" s="33"/>
      <c r="B35" s="174" t="s">
        <v>114</v>
      </c>
      <c r="C35" s="175"/>
      <c r="D35" s="175"/>
      <c r="E35" s="175"/>
      <c r="F35" s="175"/>
      <c r="G35" s="175"/>
      <c r="H35" s="176"/>
      <c r="I35" s="177"/>
    </row>
    <row r="36" spans="1:9" ht="16.5" customHeight="1">
      <c r="A36" s="33"/>
      <c r="B36" s="55" t="s">
        <v>107</v>
      </c>
      <c r="C36" s="56" t="s">
        <v>105</v>
      </c>
      <c r="D36" s="56"/>
      <c r="E36" s="92"/>
      <c r="F36" s="57">
        <v>0</v>
      </c>
      <c r="G36" s="58">
        <v>5.86</v>
      </c>
      <c r="H36" s="81">
        <f>SUM(26*F36)/18</f>
        <v>0</v>
      </c>
      <c r="I36" s="81">
        <f>SUM(26*G36)/18</f>
        <v>8.464444444444446</v>
      </c>
    </row>
    <row r="37" spans="1:9" ht="16.5" customHeight="1">
      <c r="A37" s="33"/>
      <c r="B37" s="63" t="s">
        <v>176</v>
      </c>
      <c r="C37" s="64" t="s">
        <v>115</v>
      </c>
      <c r="D37" s="64"/>
      <c r="E37" s="97"/>
      <c r="F37" s="65" t="s">
        <v>118</v>
      </c>
      <c r="G37" s="66">
        <v>0.2144</v>
      </c>
      <c r="H37" s="82" t="s">
        <v>118</v>
      </c>
      <c r="I37" s="83">
        <v>0.2144</v>
      </c>
    </row>
    <row r="38" spans="1:9" ht="16.5" customHeight="1">
      <c r="A38" s="33"/>
      <c r="B38" s="63"/>
      <c r="C38" s="64" t="s">
        <v>116</v>
      </c>
      <c r="D38" s="64"/>
      <c r="E38" s="93"/>
      <c r="F38" s="65" t="s">
        <v>117</v>
      </c>
      <c r="G38" s="66">
        <v>0.2144</v>
      </c>
      <c r="H38" s="82" t="s">
        <v>117</v>
      </c>
      <c r="I38" s="83">
        <v>0.2144</v>
      </c>
    </row>
    <row r="39" spans="1:9" ht="16.5" customHeight="1">
      <c r="A39" s="33"/>
      <c r="B39" s="55" t="s">
        <v>177</v>
      </c>
      <c r="C39" s="56" t="s">
        <v>120</v>
      </c>
      <c r="D39" s="56"/>
      <c r="E39" s="96"/>
      <c r="F39" s="59">
        <v>0.05</v>
      </c>
      <c r="G39" s="60">
        <v>0.05</v>
      </c>
      <c r="H39" s="84">
        <v>0.05</v>
      </c>
      <c r="I39" s="85">
        <v>0.05</v>
      </c>
    </row>
    <row r="40" spans="1:9" ht="16.5" customHeight="1">
      <c r="A40" s="33"/>
      <c r="B40" s="55"/>
      <c r="C40" s="56" t="s">
        <v>119</v>
      </c>
      <c r="D40" s="56"/>
      <c r="E40" s="92"/>
      <c r="F40" s="59"/>
      <c r="G40" s="60">
        <v>0.1644</v>
      </c>
      <c r="H40" s="84"/>
      <c r="I40" s="85">
        <v>0.1644</v>
      </c>
    </row>
    <row r="41" spans="1:9" ht="16.5" customHeight="1">
      <c r="A41" s="33"/>
      <c r="B41" s="55" t="s">
        <v>108</v>
      </c>
      <c r="C41" s="56" t="s">
        <v>106</v>
      </c>
      <c r="D41" s="56"/>
      <c r="E41" s="92"/>
      <c r="F41" s="61">
        <v>0</v>
      </c>
      <c r="G41" s="62">
        <v>18.4</v>
      </c>
      <c r="H41" s="81">
        <f>SUM(26*F41)/18</f>
        <v>0</v>
      </c>
      <c r="I41" s="81">
        <v>27.08</v>
      </c>
    </row>
    <row r="42" spans="1:9" ht="16.5" customHeight="1">
      <c r="A42" s="33"/>
      <c r="B42" s="63" t="s">
        <v>112</v>
      </c>
      <c r="C42" s="64" t="s">
        <v>110</v>
      </c>
      <c r="D42" s="64"/>
      <c r="E42" s="93"/>
      <c r="F42" s="67">
        <v>0.042</v>
      </c>
      <c r="G42" s="66">
        <v>0.062</v>
      </c>
      <c r="H42" s="86">
        <v>0.062</v>
      </c>
      <c r="I42" s="83">
        <v>0.062</v>
      </c>
    </row>
    <row r="43" spans="1:9" ht="16.5" customHeight="1" thickBot="1">
      <c r="A43" s="33"/>
      <c r="B43" s="68" t="s">
        <v>109</v>
      </c>
      <c r="C43" s="69" t="s">
        <v>111</v>
      </c>
      <c r="D43" s="69"/>
      <c r="E43" s="94"/>
      <c r="F43" s="70">
        <v>0.0145</v>
      </c>
      <c r="G43" s="71">
        <v>0.0145</v>
      </c>
      <c r="H43" s="87">
        <v>0.0145</v>
      </c>
      <c r="I43" s="88">
        <v>0.0145</v>
      </c>
    </row>
    <row r="44" spans="2:9" ht="15" customHeight="1">
      <c r="B44" s="102" t="s">
        <v>170</v>
      </c>
      <c r="C44" s="102"/>
      <c r="D44" s="102"/>
      <c r="E44" s="102"/>
      <c r="F44" s="102"/>
      <c r="G44" s="102"/>
      <c r="H44" s="103"/>
      <c r="I44" s="103"/>
    </row>
    <row r="45" ht="12.75">
      <c r="B45" s="23" t="s">
        <v>134</v>
      </c>
    </row>
    <row r="46" spans="2:4" ht="12.75">
      <c r="B46" s="78">
        <v>50900</v>
      </c>
      <c r="C46" s="77" t="s">
        <v>135</v>
      </c>
      <c r="D46" s="77"/>
    </row>
    <row r="47" spans="2:4" ht="12.75">
      <c r="B47" s="78">
        <v>50901</v>
      </c>
      <c r="C47" s="77" t="s">
        <v>169</v>
      </c>
      <c r="D47" s="77"/>
    </row>
    <row r="48" spans="2:4" ht="12.75">
      <c r="B48" s="78">
        <v>50902</v>
      </c>
      <c r="C48" s="77" t="s">
        <v>136</v>
      </c>
      <c r="D48" s="77"/>
    </row>
    <row r="49" spans="2:4" ht="12.75">
      <c r="B49" s="78">
        <v>50903</v>
      </c>
      <c r="C49" s="77" t="s">
        <v>137</v>
      </c>
      <c r="D49" s="77"/>
    </row>
    <row r="50" spans="2:4" ht="12.75">
      <c r="B50" s="78">
        <v>50904</v>
      </c>
      <c r="C50" s="77" t="s">
        <v>138</v>
      </c>
      <c r="D50" s="77"/>
    </row>
  </sheetData>
  <sheetProtection/>
  <mergeCells count="13">
    <mergeCell ref="B21:I21"/>
    <mergeCell ref="B35:I35"/>
    <mergeCell ref="B20:I20"/>
    <mergeCell ref="B27:I27"/>
    <mergeCell ref="B28:I28"/>
    <mergeCell ref="B7:I7"/>
    <mergeCell ref="B14:I14"/>
    <mergeCell ref="F3:G4"/>
    <mergeCell ref="H3:I4"/>
    <mergeCell ref="B2:I2"/>
    <mergeCell ref="B3:C3"/>
    <mergeCell ref="E3:E5"/>
    <mergeCell ref="B4:C4"/>
  </mergeCells>
  <printOptions horizontalCentered="1" verticalCentered="1"/>
  <pageMargins left="0.25" right="0.25" top="0.5" bottom="0.5" header="0.5" footer="0.5"/>
  <pageSetup fitToHeight="1" fitToWidth="1" horizontalDpi="600" verticalDpi="600" orientation="portrait" r:id="rId3"/>
  <ignoredErrors>
    <ignoredError sqref="F37:F38 H37:H3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Health Dental Benefits</dc:title>
  <dc:subject/>
  <dc:creator>Computer User</dc:creator>
  <cp:keywords/>
  <dc:description/>
  <cp:lastModifiedBy>User</cp:lastModifiedBy>
  <cp:lastPrinted>2010-09-28T00:40:13Z</cp:lastPrinted>
  <dcterms:created xsi:type="dcterms:W3CDTF">2003-11-06T23:05:57Z</dcterms:created>
  <dcterms:modified xsi:type="dcterms:W3CDTF">2011-12-06T03:52:48Z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dience1">
    <vt:lpwstr>;#Staff;#</vt:lpwstr>
  </property>
  <property fmtid="{D5CDD505-2E9C-101B-9397-08002B2CF9AE}" pid="3" name="Document Type">
    <vt:lpwstr>Internal Document</vt:lpwstr>
  </property>
  <property fmtid="{D5CDD505-2E9C-101B-9397-08002B2CF9AE}" pid="4" name="UOG Departments">
    <vt:lpwstr>Administration and Finance</vt:lpwstr>
  </property>
  <property fmtid="{D5CDD505-2E9C-101B-9397-08002B2CF9AE}" pid="5" name="Payroll Forms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